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zbyu\Downloads\"/>
    </mc:Choice>
  </mc:AlternateContent>
  <xr:revisionPtr revIDLastSave="0" documentId="13_ncr:1_{1B111476-58E9-450B-B88C-7B277F17688E}" xr6:coauthVersionLast="47" xr6:coauthVersionMax="47" xr10:uidLastSave="{00000000-0000-0000-0000-000000000000}"/>
  <bookViews>
    <workbookView xWindow="28680" yWindow="-120" windowWidth="29040" windowHeight="15840" xr2:uid="{F0CE37B4-9BF7-441B-8EB8-E4BF8D5CBFBA}"/>
  </bookViews>
  <sheets>
    <sheet name="Planilha publicada" sheetId="6" r:id="rId1"/>
    <sheet name="13.05.2022" sheetId="2" state="hidden" r:id="rId2"/>
    <sheet name="27.04.2022" sheetId="1" state="hidden" r:id="rId3"/>
  </sheets>
  <definedNames>
    <definedName name="_xlnm._FilterDatabase" localSheetId="1" hidden="1">'13.05.2022'!$A$1:$M$42</definedName>
    <definedName name="_xlnm._FilterDatabase" localSheetId="2" hidden="1">'27.04.2022'!$A$1:$M$39</definedName>
    <definedName name="_xlnm.Print_Area" localSheetId="1">'13.05.2022'!$A$1:$K$2</definedName>
    <definedName name="_xlnm.Print_Area" localSheetId="2">'27.04.2022'!$A$1:$K$26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H16" i="6"/>
  <c r="H15" i="6"/>
  <c r="H14" i="6" l="1"/>
  <c r="H18" i="6"/>
  <c r="I11" i="6"/>
  <c r="I17" i="6" l="1"/>
  <c r="M17" i="6" s="1"/>
  <c r="I15" i="6"/>
  <c r="M15" i="6" s="1"/>
  <c r="I14" i="6"/>
  <c r="H13" i="6"/>
  <c r="I13" i="6" s="1"/>
  <c r="H12" i="6"/>
  <c r="I12" i="6" s="1"/>
  <c r="M12" i="6" s="1"/>
  <c r="I16" i="6"/>
  <c r="M16" i="6" s="1"/>
  <c r="I18" i="6"/>
  <c r="M18" i="6" s="1"/>
  <c r="M11" i="6"/>
  <c r="D29" i="2"/>
  <c r="D6" i="1"/>
  <c r="M1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tc={DD1059F5-B896-41C6-B2C2-734B2F07EF24}</author>
    <author>tc={016EF8E1-8F07-4164-8F59-D85BDFEBEEC1}</author>
    <author>tc={BE9C0146-3E76-42E0-BD35-E5917818CEBA}</author>
    <author>tc={8C76A663-3927-4F93-A94D-BB5116D05FA9}</author>
    <author>tc={7ABF6B38-8799-4D27-A37B-8E5D54B87FE3}</author>
    <author>tc={D625B2D6-10FB-4769-86E8-BFCB55631D35}</author>
    <author>tc={9BDE2FBF-418A-4199-B7FB-A51F8BC3AE52}</author>
    <author>tc={ECD33AC0-3DDD-4F32-A421-61966B1D26D9}</author>
    <author>tc={3AE943DA-015C-4F70-A8BA-9C18CDDE4998}</author>
    <author>tc={D48FA7FA-D7A4-421B-8FD0-13DA7014852D}</author>
    <author>tc={3C9EFA97-0B2F-4D8B-B066-347DF7B5C6D2}</author>
    <author>tc={EFDEA53D-9DEF-4D5C-84A5-ABFC39AC2F91}</author>
    <author>Edgard Guilherme Gomes Bastos</author>
    <author>tc={62F5F8A9-EF5D-4B1C-B7C7-7379BEE36952}</author>
    <author>tc={491A9D92-4B9B-4EF5-AE2E-483122EC7BEB}</author>
    <author>tc={89CD51D3-AEE6-4AF2-B1CE-F79D6D791447}</author>
    <author>tc={E8274577-A309-4A32-95AD-40D5FE68FC90}</author>
    <author>tc={5C5AE69B-B53E-4FCE-BCA4-8F463A2025F6}</author>
    <author>tc={88A0871E-B8A1-4313-A9EA-EE926FDAF196}</author>
    <author>tc={61C802F4-E31B-441D-88BD-3C2B28DB74AC}</author>
    <author>tc={D4B93E03-9AD0-49A9-8FFD-6A9DF77C921B}</author>
  </authors>
  <commentList>
    <comment ref="D2" authorId="0" shapeId="0" xr:uid="{DD1059F5-B896-41C6-B2C2-734B2F07EF2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8" authorId="1" shapeId="0" xr:uid="{016EF8E1-8F07-4164-8F59-D85BDFEBEEC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9" authorId="2" shapeId="0" xr:uid="{BE9C0146-3E76-42E0-BD35-E5917818CEB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10" authorId="3" shapeId="0" xr:uid="{8C76A663-3927-4F93-A94D-BB5116D05FA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G15" authorId="4" shapeId="0" xr:uid="{7ABF6B38-8799-4D27-A37B-8E5D54B87FE3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5" shapeId="0" xr:uid="{D625B2D6-10FB-4769-86E8-BFCB55631D3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17" authorId="6" shapeId="0" xr:uid="{9BDE2FBF-418A-4199-B7FB-A51F8BC3AE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8" authorId="7" shapeId="0" xr:uid="{ECD33AC0-3DDD-4F32-A421-61966B1D26D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9" authorId="8" shapeId="0" xr:uid="{3AE943DA-015C-4F70-A8BA-9C18CDDE499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21" authorId="9" shapeId="0" xr:uid="{D48FA7FA-D7A4-421B-8FD0-13DA7014852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D23" authorId="10" shapeId="0" xr:uid="{3C9EFA97-0B2F-4D8B-B066-347DF7B5C6D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25" authorId="11" shapeId="0" xr:uid="{EFDEA53D-9DEF-4D5C-84A5-ABFC39AC2F9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E26" authorId="12" shapeId="0" xr:uid="{5B842AD9-60A2-4C37-9F82-EE23F74932CC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G29" authorId="13" shapeId="0" xr:uid="{62F5F8A9-EF5D-4B1C-B7C7-7379BEE3695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0" authorId="14" shapeId="0" xr:uid="{491A9D92-4B9B-4EF5-AE2E-483122EC7BE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30" authorId="15" shapeId="0" xr:uid="{89CD51D3-AEE6-4AF2-B1CE-F79D6D79144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31" authorId="16" shapeId="0" xr:uid="{E8274577-A309-4A32-95AD-40D5FE68FC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32" authorId="17" shapeId="0" xr:uid="{5C5AE69B-B53E-4FCE-BCA4-8F463A2025F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F35" authorId="18" shapeId="0" xr:uid="{88A0871E-B8A1-4313-A9EA-EE926FDAF19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40" authorId="19" shapeId="0" xr:uid="{61C802F4-E31B-441D-88BD-3C2B28DB74A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42" authorId="20" shapeId="0" xr:uid="{D4B93E03-9AD0-49A9-8FFD-6A9DF77C921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Edgard Guilherme Gomes Bastos</author>
    <author>tc={E2C5C603-6CAF-4CE7-8E8E-2C06E11A6354}</author>
    <author>tc={9A18BABC-4E67-4960-B0AF-6A4B753B8A90}</author>
    <author>tc={FBCEB4AA-BA93-4035-8B9A-C3AB2122EAE6}</author>
    <author>tc={D07DB48A-0021-46B1-BF3A-FCF598B3CFF1}</author>
    <author>tc={BD1AF2D8-AE19-458E-800D-A47082C42E7A}</author>
    <author>tc={F7A312D7-500E-4E86-A44C-7918C014CC77}</author>
    <author>tc={3425B02B-F9F8-45F5-8D88-8AFECAFE5558}</author>
    <author>tc={37CAAD93-0290-4732-AB60-DADDD1F2B5E0}</author>
    <author>tc={858EC523-927E-4FAC-A4AA-82FAFE2A220E}</author>
    <author>tc={34529CFF-7149-40E3-83A9-C0C4F529C8BE}</author>
    <author>tc={64543F41-40DF-4F57-848B-2576C5D48EAD}</author>
    <author>tc={7A02D80C-0019-41DF-BDF9-6DB042C3BE9A}</author>
    <author>tc={A54B3059-9B9C-45F9-A853-EF6D26EE92DA}</author>
    <author>tc={E4C46E7E-F9D4-439E-84F1-09180A75AA40}</author>
    <author>tc={E5EE3A5F-0BCB-480A-8F22-EE98D9A3A1B6}</author>
    <author>tc={6E33CF6E-D34D-4232-A9B5-76DD68C861F0}</author>
    <author>tc={33630391-D2AD-4838-84B6-2FB4BCEB194E}</author>
  </authors>
  <commentList>
    <comment ref="E4" authorId="0" shapeId="0" xr:uid="{1FCE0177-AD8D-4CC3-8717-497ACF1C5118}">
      <text>
        <r>
          <rPr>
            <b/>
            <sz val="9"/>
            <color indexed="81"/>
            <rFont val="Segoe UI"/>
            <family val="2"/>
          </rPr>
          <t>Edgard Guilherme Gomes Bastos:</t>
        </r>
        <r>
          <rPr>
            <sz val="9"/>
            <color indexed="81"/>
            <rFont val="Segoe UI"/>
            <family val="2"/>
          </rPr>
          <t xml:space="preserve">
OV.</t>
        </r>
      </text>
    </comment>
    <comment ref="D5" authorId="1" shapeId="0" xr:uid="{E2C5C603-6CAF-4CE7-8E8E-2C06E11A635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6" authorId="2" shapeId="0" xr:uid="{9A18BABC-4E67-4960-B0AF-6A4B753B8A9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7" authorId="3" shapeId="0" xr:uid="{FBCEB4AA-BA93-4035-8B9A-C3AB2122EAE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anual</t>
      </text>
    </comment>
    <comment ref="G7" authorId="4" shapeId="0" xr:uid="{D07DB48A-0021-46B1-BF3A-FCF598B3CFF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D8" authorId="5" shapeId="0" xr:uid="{BD1AF2D8-AE19-458E-800D-A47082C42E7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Pagto anual.</t>
      </text>
    </comment>
    <comment ref="G10" authorId="6" shapeId="0" xr:uid="{F7A312D7-500E-4E86-A44C-7918C014CC7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1" authorId="7" shapeId="0" xr:uid="{3425B02B-F9F8-45F5-8D88-8AFECAFE555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G13" authorId="8" shapeId="0" xr:uid="{37CAAD93-0290-4732-AB60-DADDD1F2B5E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automaticamente</t>
      </text>
    </comment>
    <comment ref="G14" authorId="9" shapeId="0" xr:uid="{858EC523-927E-4FAC-A4AA-82FAFE2A220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16" authorId="10" shapeId="0" xr:uid="{34529CFF-7149-40E3-83A9-C0C4F529C8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 automáticamente</t>
      </text>
    </comment>
    <comment ref="G19" authorId="11" shapeId="0" xr:uid="{64543F41-40DF-4F57-848B-2576C5D48EA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F20" authorId="12" shapeId="0" xr:uid="{7A02D80C-0019-41DF-BDF9-6DB042C3BE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foi feito aditivo</t>
      </text>
    </comment>
    <comment ref="G22" authorId="13" shapeId="0" xr:uid="{A54B3059-9B9C-45F9-A853-EF6D26EE92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</t>
      </text>
    </comment>
    <comment ref="G24" authorId="14" shapeId="0" xr:uid="{E4C46E7E-F9D4-439E-84F1-09180A75AA4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renovação automática</t>
      </text>
    </comment>
    <comment ref="G25" authorId="15" shapeId="0" xr:uid="{E5EE3A5F-0BCB-480A-8F22-EE98D9A3A1B6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renovados automaticamente.</t>
      </text>
    </comment>
    <comment ref="D26" authorId="16" shapeId="0" xr:uid="{6E33CF6E-D34D-4232-A9B5-76DD68C861F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  <comment ref="D39" authorId="17" shapeId="0" xr:uid="{33630391-D2AD-4838-84B6-2FB4BCEB194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total dos serviços</t>
      </text>
    </comment>
  </commentList>
</comments>
</file>

<file path=xl/sharedStrings.xml><?xml version="1.0" encoding="utf-8"?>
<sst xmlns="http://schemas.openxmlformats.org/spreadsheetml/2006/main" count="667" uniqueCount="252">
  <si>
    <t>INÍCIO</t>
  </si>
  <si>
    <t>ITEM</t>
  </si>
  <si>
    <t>Algar Multimídia S.A</t>
  </si>
  <si>
    <t>Aditivo</t>
  </si>
  <si>
    <t>N/A</t>
  </si>
  <si>
    <t>Anexo 1 - 13.1 permite cessão ao controlador ou aos acionistas.</t>
  </si>
  <si>
    <t>Montele Ind. de Elevadores Ltda</t>
  </si>
  <si>
    <t>Assistência técnica de elevadores - Serviço</t>
  </si>
  <si>
    <t>GVS/IBM/KYNDRIL</t>
  </si>
  <si>
    <t>12.1 - necessidade de anuência da outra parte ao ceder o contrato</t>
  </si>
  <si>
    <t>CESSÃO</t>
  </si>
  <si>
    <t>RESCISÃO</t>
  </si>
  <si>
    <t>a qualquer tempo</t>
  </si>
  <si>
    <t>Engenharia de Segurança do Trabalho</t>
  </si>
  <si>
    <t>serviços de limpeza e conservação</t>
  </si>
  <si>
    <t>7.1 - cessão com anuência prévia da outra parte</t>
  </si>
  <si>
    <t>a qualquer tempo com notificação com 30 dias de antecedência.</t>
  </si>
  <si>
    <t>CONSTRUSITE BRASIL</t>
  </si>
  <si>
    <t>serviço de courrier , serviços bancários e correios</t>
  </si>
  <si>
    <t>a qualquer tempo com notificação com 90 dias de antecedência.</t>
  </si>
  <si>
    <t>BVANT TOPOGRAFIA</t>
  </si>
  <si>
    <t>Geração de vídeos e fotos para identificação de invasões</t>
  </si>
  <si>
    <t>a qualquer tempo com notificação com 10 dias úteis de antecedência.</t>
  </si>
  <si>
    <t>Programa de benefício de medicamentos - PBM</t>
  </si>
  <si>
    <t>a qualquer tempo com notificação com 5 dias de antecedência.</t>
  </si>
  <si>
    <t>12.1 - cessão com anuência prévia da outra parte</t>
  </si>
  <si>
    <t>E-PHARMA</t>
  </si>
  <si>
    <t>Fornecimento de água potável envasada</t>
  </si>
  <si>
    <t xml:space="preserve">Distribuidora Ferretti &amp; Campos </t>
  </si>
  <si>
    <t>comunicação prévia de 30 dias e pagto de multa, se for antes do vecto do contrato.</t>
  </si>
  <si>
    <t>Manutenção de Ar condicionados</t>
  </si>
  <si>
    <t>14. VI - cessão com anuência prévia da outra parte</t>
  </si>
  <si>
    <t>11/12/2009 -  9 aditivos</t>
  </si>
  <si>
    <t>Emissão e gestão dos cartões de alimentação e refeição</t>
  </si>
  <si>
    <t>15.3 - cessão com anuência prévia da outra parte</t>
  </si>
  <si>
    <t>O B J E T O</t>
  </si>
  <si>
    <t>ASSISTE OCUPACIONAL</t>
  </si>
  <si>
    <t>UNIMED</t>
  </si>
  <si>
    <t>sem aditivos</t>
  </si>
  <si>
    <t>Sem aditivos</t>
  </si>
  <si>
    <t>ALH MOTO SPRESS -  - SUSPENSO, substituído por serviços avulsos</t>
  </si>
  <si>
    <t>Encerrado</t>
  </si>
  <si>
    <t xml:space="preserve">manutenção e hospedagem  do site eletrônico </t>
  </si>
  <si>
    <t>SISAR - Suspenso , serviços agora são sob demanda.</t>
  </si>
  <si>
    <t>encerrado</t>
  </si>
  <si>
    <t>sem adtivos</t>
  </si>
  <si>
    <t>Previdência privada dos funcionários</t>
  </si>
  <si>
    <t>Previdência TERMOPREV - PETROS</t>
  </si>
  <si>
    <t>RESCISÃO/RENOV.</t>
  </si>
  <si>
    <t>Serviços de comunicação multimidia/internet</t>
  </si>
  <si>
    <t xml:space="preserve">Serviços de tecnologia da Informação, help desk, back up do Proteus e rede, manutenção, atualizações. </t>
  </si>
  <si>
    <t xml:space="preserve">C   O   N   T   R   A   T   O </t>
  </si>
  <si>
    <t>PROTEUS (TOTVS)</t>
  </si>
  <si>
    <t>n/a</t>
  </si>
  <si>
    <t xml:space="preserve">Por decisão da Patrocinadora , por extinção ou dissolução da mesma. </t>
  </si>
  <si>
    <t>Para a retirada da patrocinadora, haverá necessidade de prévia autorização do órgão fiscalizador das entidades fechadas de previdência coplementar.</t>
  </si>
  <si>
    <t>Módulos de contabilidade, financeiro, ativo fixo e fiscal</t>
  </si>
  <si>
    <t>VALIDADE</t>
  </si>
  <si>
    <t xml:space="preserve">Não há. </t>
  </si>
  <si>
    <t>INGRAM MICRO BRASIL LTDA</t>
  </si>
  <si>
    <t xml:space="preserve">Licença de pacote Office 365 Bussiness, incluindo e-mails na nuvem. </t>
  </si>
  <si>
    <t>Valor Mensal (R$)</t>
  </si>
  <si>
    <t>Serviços de medicina do Trabalho PPRA/PCMSO</t>
  </si>
  <si>
    <t>processamento de dados do Depto de pessoal, folha de pagto, apuração de tributos, arquivos bancários</t>
  </si>
  <si>
    <t>ARH - terceirização de depto de pessoal</t>
  </si>
  <si>
    <t xml:space="preserve">ABRAGET </t>
  </si>
  <si>
    <t>Associação de classe - contribuição ouro</t>
  </si>
  <si>
    <t>indeterminado</t>
  </si>
  <si>
    <t>11% de contribuição.</t>
  </si>
  <si>
    <t>Serviços médicos, hospitalares, de diagnóstico e terapia e odontológico</t>
  </si>
  <si>
    <t>variável de acordo com ademanda e faixa etária</t>
  </si>
  <si>
    <t>ALELO ALIMENTAÇÃO, REFEIÇÃO, CULTURA E COMBUSTÌVEL</t>
  </si>
  <si>
    <t>Alimentação - 677,45; Refeiçao -37,91 por dia útil; Cultura - 50,00; Combustível - suspenso.</t>
  </si>
  <si>
    <t xml:space="preserve">CERTISIGN - Portal de assinaturas eletrônicas </t>
  </si>
  <si>
    <t>assinaturas digitais/eletrônicas</t>
  </si>
  <si>
    <t>VALOR ECONÔMICO</t>
  </si>
  <si>
    <t>assinatura de jornal impresso</t>
  </si>
  <si>
    <t>sob demanda</t>
  </si>
  <si>
    <t xml:space="preserve">AUDITOR EXTERNO KPMG </t>
  </si>
  <si>
    <t>auditoria contábil da empresa</t>
  </si>
  <si>
    <t>RESPONSÁVEL</t>
  </si>
  <si>
    <t>TIC</t>
  </si>
  <si>
    <t>TIC/CONTRIB/FIN</t>
  </si>
  <si>
    <t>Telefônica Brasil/VIVO</t>
  </si>
  <si>
    <t>telefonia móvel e internet (2 modems)</t>
  </si>
  <si>
    <t>IBIRITERMO</t>
  </si>
  <si>
    <t>RH</t>
  </si>
  <si>
    <t>RH/TIC</t>
  </si>
  <si>
    <t>INP/G&amp;E</t>
  </si>
  <si>
    <t>CONTRIB</t>
  </si>
  <si>
    <t>Após emitir as DF´s auditadas de 2021</t>
  </si>
  <si>
    <t>RESCINDIR</t>
  </si>
  <si>
    <t>WCA RH - suspenso, o serviço é realizado sob demanda.</t>
  </si>
  <si>
    <t>ZURICH</t>
  </si>
  <si>
    <t>Seguros dos automóveis (2)</t>
  </si>
  <si>
    <t>MAPFRE</t>
  </si>
  <si>
    <t>Seguro de vida (6)</t>
  </si>
  <si>
    <t>Diferença reembolsável em caso de cancelamento antes do prazo</t>
  </si>
  <si>
    <t>sob demanda.</t>
  </si>
  <si>
    <t>em vigor</t>
  </si>
  <si>
    <t>RESCINDIR EM 01/06/2022</t>
  </si>
  <si>
    <t>CONTRATAR</t>
  </si>
  <si>
    <t>RESCINDIR após venda do veículo</t>
  </si>
  <si>
    <t>RESCINDIR após 01/06/2022</t>
  </si>
  <si>
    <t>RESCINDIR parcialmente após 01/06/2022</t>
  </si>
  <si>
    <t>RESCINDIDO</t>
  </si>
  <si>
    <t>MANTER</t>
  </si>
  <si>
    <t>MANTER até 31/05/2022</t>
  </si>
  <si>
    <t>Marca Ibiritermo</t>
  </si>
  <si>
    <t>INPI</t>
  </si>
  <si>
    <t>Status</t>
  </si>
  <si>
    <t>Petrobras</t>
  </si>
  <si>
    <t>Petrobras fará a análise da rescisão após 31/05</t>
  </si>
  <si>
    <t>Rogério deverá analisar se é possível programar  rescisão para 31/05</t>
  </si>
  <si>
    <t>Utilizar o serviço até o limite já contratado</t>
  </si>
  <si>
    <t>Adriana passará o acesso para a PB</t>
  </si>
  <si>
    <t>Rogério deverá comunicar sobre a venda dos veículos</t>
  </si>
  <si>
    <t>Venda veículos</t>
  </si>
  <si>
    <t>Venda outros itens imobilizados</t>
  </si>
  <si>
    <t>Responsável</t>
  </si>
  <si>
    <t>Rogério</t>
  </si>
  <si>
    <t>Adriana</t>
  </si>
  <si>
    <t xml:space="preserve">Rogério </t>
  </si>
  <si>
    <t>Comunicar que após os exames demissionais não utilizaremos os serviços</t>
  </si>
  <si>
    <t>Informar com os dados da folha de maio/2022</t>
  </si>
  <si>
    <t>Simone</t>
  </si>
  <si>
    <t>A Petrobras deverá analisar o melhor momento para a rescisão do contrato</t>
  </si>
  <si>
    <t>Comunicar à Petros assim que os funcionários forem formalizados do desligamento</t>
  </si>
  <si>
    <t>Verificar até quando a assinatura será válida e passar o login para a Aline e Marcelo - somente não revonar a assinatura</t>
  </si>
  <si>
    <t>Já foi rescindido</t>
  </si>
  <si>
    <t>Comunicar em 30/04 a rescisão a partir de 01/06/22</t>
  </si>
  <si>
    <t xml:space="preserve">MANTER por 1 ano
</t>
  </si>
  <si>
    <t>Petrobras fará a análise da rescisão após 31/05/2022</t>
  </si>
  <si>
    <t>Comunicar assim que os funcionários forem formalizados do desligamento</t>
  </si>
  <si>
    <t>Marcelo Inácio</t>
  </si>
  <si>
    <t>Adriana / Petrobras</t>
  </si>
  <si>
    <t>Venda notebooks</t>
  </si>
  <si>
    <t>Seguro D&amp;O</t>
  </si>
  <si>
    <t>Aditivo assinado e válido até 31/05/2023</t>
  </si>
  <si>
    <t>Simone / Marcelo / Adriana</t>
  </si>
  <si>
    <t>Cadastro Santander - Aline</t>
  </si>
  <si>
    <t>Aline</t>
  </si>
  <si>
    <t>Cadastro Santander - Marcelo Pelegrini</t>
  </si>
  <si>
    <t>Aguardando conclusão do cadastro da Aline no site do Santander</t>
  </si>
  <si>
    <t>Santander</t>
  </si>
  <si>
    <t>Contratação empresa de Outplacement (Stato)</t>
  </si>
  <si>
    <t>Auxílio na recolocação profissional dos funcionários</t>
  </si>
  <si>
    <t>Auxílio Claudio Oliveira</t>
  </si>
  <si>
    <t>Claudio</t>
  </si>
  <si>
    <t>Aguardando análise e definição do Claudio</t>
  </si>
  <si>
    <t>Comunicação à Unimed sobre desligamento dos funcionários e emissão de carta de carência</t>
  </si>
  <si>
    <t>Aguardando comunicação oficial e imput da Diretoria</t>
  </si>
  <si>
    <t>Aline / Claudio / Pelegrini</t>
  </si>
  <si>
    <t>Serviços contábeis e financeiros</t>
  </si>
  <si>
    <t>Renovação em 04/05/2022 - Aguardando cotações</t>
  </si>
  <si>
    <t>Contratação empresa Mazars</t>
  </si>
  <si>
    <t>Solicitado a retirada do ar a partir de 01/06/2022.</t>
  </si>
  <si>
    <t>Comunicada rescisão contratual em 30/04/2022</t>
  </si>
  <si>
    <t>A empresa fechou e não conseguimos contato para comunicar a rescisão contratual e tão pouco a retirada dos utensilios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</si>
  <si>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
• SEFIP
Para demais dúvidas, ficamos a disposição no número (11) 3003-5561.</t>
  </si>
  <si>
    <t>As marcas Ibiritermo tem as seguintes vigencias: Processo 902330535 - 26/12/2022 e Processo 902330551 -19/12/2027. A Petrobras fará a análise da rescisão após 31/05/2022</t>
  </si>
  <si>
    <r>
      <t>Definido  critério pela Diretoria conforme Ata de</t>
    </r>
    <r>
      <rPr>
        <sz val="11"/>
        <color rgb="FFFF0000"/>
        <rFont val="Calibri"/>
        <family val="2"/>
        <scheme val="minor"/>
      </rPr>
      <t xml:space="preserve"> Diretoria XX/XXX/XXX</t>
    </r>
  </si>
  <si>
    <t xml:space="preserve">Cadastro realizado com sucesso </t>
  </si>
  <si>
    <t xml:space="preserve">contrato assinado e processo de contato com funcionários inicado </t>
  </si>
  <si>
    <t xml:space="preserve">contrato assinado e processo de transição de serviços iniciado. </t>
  </si>
  <si>
    <t xml:space="preserve">Cartão Empresarial Ibirtermo </t>
  </si>
  <si>
    <t xml:space="preserve">CANCELAR APÓS PAGAMENTO FATURA EM 18/05 </t>
  </si>
  <si>
    <t xml:space="preserve">Adriana </t>
  </si>
  <si>
    <t xml:space="preserve">KPMG Assessores </t>
  </si>
  <si>
    <t>Revisão ECF 2022 calendário 2021</t>
  </si>
  <si>
    <t>R$ 10.800,00 + impostos</t>
  </si>
  <si>
    <t>05/05: Aguardando aprovação CAE da PETROBRAS RJ. Envio de e-mail em 05/05/22 para Seixas solicitando cooperação junto ao João Duarte.</t>
  </si>
  <si>
    <t>Aguardando retorno da KPMG RJ para proposta padrão PB. / 05/05: Solicitado atualização do status ao Erivelto da KPMG</t>
  </si>
  <si>
    <r>
      <t xml:space="preserve">Definido critério pela Diretoria conforme Ata de </t>
    </r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. Em 05/05/22, enviado lista dos bens disponíveis para a venda, com valores depreciados até dez/22. </t>
    </r>
  </si>
  <si>
    <r>
      <t>Levantado itens e definido critério conforme Ata de Diretoria</t>
    </r>
    <r>
      <rPr>
        <sz val="11"/>
        <color rgb="FFFF0000"/>
        <rFont val="Calibri"/>
        <family val="2"/>
        <scheme val="minor"/>
      </rPr>
      <t xml:space="preserve">  XXXXXXX</t>
    </r>
    <r>
      <rPr>
        <sz val="11"/>
        <color theme="1"/>
        <rFont val="Calibri"/>
        <family val="2"/>
        <scheme val="minor"/>
      </rPr>
      <t xml:space="preserve">.Em 05/05/22, enviado lista dos bens disponíveis para a venda, com valores depreciados até dez/22. </t>
    </r>
  </si>
  <si>
    <t>Procuração Simone</t>
  </si>
  <si>
    <t>Adriana Felix</t>
  </si>
  <si>
    <t>Procuração e Cadastros Mazars</t>
  </si>
  <si>
    <t xml:space="preserve">Cadastro realizado com sucesso. Aguardando Marcelo finalizar o cadastro no site. </t>
  </si>
  <si>
    <t xml:space="preserve">Cadastro realizado com sucesso. Aguardando Aline finalizar o cadastro no site. </t>
  </si>
  <si>
    <t>Pelegrini</t>
  </si>
  <si>
    <t>Petrobras fará a análise da rescisão após o encerramento do ECC</t>
  </si>
  <si>
    <t>Rogério / Adriana</t>
  </si>
  <si>
    <t>Rogério deverá comunicar e pedir o cancelamento após a venda dos veículos</t>
  </si>
  <si>
    <t>A assinatura será válida até 27/07/2022, passar o login para a Aline e Marcelo - somente não revonar a assinatura</t>
  </si>
  <si>
    <t>Informar cancelamento a partir do desligamento dos funcionários</t>
  </si>
  <si>
    <t>Deixar no ar e solicitar para cancelar a partir do encerramento do ECC.</t>
  </si>
  <si>
    <t xml:space="preserve">Manter contrato até o fim do término do ECC. </t>
  </si>
  <si>
    <t xml:space="preserve">Comunicada rescisão contratual em 30/04/2022. Avaliar a necessidade de contratação sob demanda. </t>
  </si>
  <si>
    <t>Já foi rescindido, se necessário contratar sob demanda.</t>
  </si>
  <si>
    <t>Voltar com o contrato e cancelar novamente no momento que soubermos a data do encerramento do ECC.</t>
  </si>
  <si>
    <t>Formalizar a comunicação da demissão coletiva dos funcionários, conforme informação ALELO:Conforme contato telefônico, para que possamos seguir com a análise de cancelamento sem custo dos contratos Alelo Alimentação: (11870311), Alelo Refeição: (11504017),  Alelo Flex Car: (10942012) e  Alelo Cultura: (10223414), é necessário que seja enviado dentro de 2 dias uteis as seguintes documentações para comprovar a ausência total de funcionários. Manter benefício até o término do ECC.
• SEFIP
Para demais dúvidas, ficamos a disposição no número (11) 3003-5561.</t>
  </si>
  <si>
    <t>MANTER até o término do ECC.</t>
  </si>
  <si>
    <t>RESCINDIR parcialmente após encerramento do ECC</t>
  </si>
  <si>
    <t>RESCINDIR após o encerramento do ECC</t>
  </si>
  <si>
    <t>As marcas Ibiritermo tem as seguintes vigencias: Processo 902330535 - 26/12/2022 e Processo 902330551 -19/12/2027. A Petrobras fará a análise da rescisão após encerramento do ECC.</t>
  </si>
  <si>
    <t>MANTER até encerramento do ECC</t>
  </si>
  <si>
    <t>Cancelar após a comunicação da data do desligamento.</t>
  </si>
  <si>
    <t>Rogério deverá analisar se é possível programar a rescisão para após o término do ECC. A Adriana Felix irá lembrar o Rogério para não rescindir a partir de 31/05.</t>
  </si>
  <si>
    <t>RESCINDIR após o desligamento dos funcionários</t>
  </si>
  <si>
    <t>RESCINDIR após o encerramento do ECC e análise da PB</t>
  </si>
  <si>
    <t>Renovado para maio e junho/22 e avaliar para julho/22.</t>
  </si>
  <si>
    <t>contrato assinado e será definido o momento da transição</t>
  </si>
  <si>
    <t>Diretoria</t>
  </si>
  <si>
    <t>Finalizado</t>
  </si>
  <si>
    <t>17/05: Aguardando aprovação CAE da PETROBRAS RJ. Em 10/05,  Seixas informou via e-mail que já acionou o Leandro (Unidade de Relacionamento) para dar prosseguimento. Em 16/05, o Seixas ficou de verificar o status atual e retornar.</t>
  </si>
  <si>
    <t>R$ 145.000,00 + Impostos</t>
  </si>
  <si>
    <t xml:space="preserve">17/05/2022: Proposta recebida em 11/05. Reunião a realizar-se em 17/05 às 14:00 para tratar: Escopo, Faturamento e índice de correção. </t>
  </si>
  <si>
    <t>R$ 63.000,00 + Impostos</t>
  </si>
  <si>
    <t>Auditoria de balanço + Revisão limitada DF´s trimestrais</t>
  </si>
  <si>
    <t>Auditoria contábil Interoffice Edison + Rev. limitada DF´s Maio/22</t>
  </si>
  <si>
    <t>Fornecedor</t>
  </si>
  <si>
    <t>CCCD - Petrobras</t>
  </si>
  <si>
    <t>VALOR CONTRATO</t>
  </si>
  <si>
    <t>Indeterm.</t>
  </si>
  <si>
    <t>Saldo contratual</t>
  </si>
  <si>
    <t>Obs</t>
  </si>
  <si>
    <t xml:space="preserve">Os pagamentos de agosto e setembro previstos conforme contrato não coorreram. O total será parcelado novamente. </t>
  </si>
  <si>
    <t>Não houveram pagamentos anteriores a out/22</t>
  </si>
  <si>
    <t>-</t>
  </si>
  <si>
    <t xml:space="preserve">OUTLOOK </t>
  </si>
  <si>
    <t xml:space="preserve">CNPJ </t>
  </si>
  <si>
    <t>Objeto</t>
  </si>
  <si>
    <t xml:space="preserve">Enquadramento do processo </t>
  </si>
  <si>
    <t>Início da Vigência</t>
  </si>
  <si>
    <t>Fim da Vigência</t>
  </si>
  <si>
    <t>ServiçosdeAuditoriaContábil-Exercícios2017,2018, 2019, 2020 e 2021</t>
  </si>
  <si>
    <t>57.755.217/0003-90</t>
  </si>
  <si>
    <t>33.000.0167/0001-01</t>
  </si>
  <si>
    <t>Dispensa de licitação (artigo 14 do Decreto 8.945/16)</t>
  </si>
  <si>
    <t>Contratodecompartilhamentodecustosedespesaspelousodeestrutura administrativa do Controlador</t>
  </si>
  <si>
    <t>ALGAR Multimidia S.A</t>
  </si>
  <si>
    <t>ARH - Processamento de Dados Ltda</t>
  </si>
  <si>
    <t>04.673.365/0001-38</t>
  </si>
  <si>
    <t>01.771.935/0002−15</t>
  </si>
  <si>
    <t>04.622.116/0001-13</t>
  </si>
  <si>
    <t>KYNDRIL BRASIL SERVIÇOS LTDA</t>
  </si>
  <si>
    <t>40.504.325/0004-26</t>
  </si>
  <si>
    <t>KPMG Auditores Independentes</t>
  </si>
  <si>
    <t>Saldo Contratual</t>
  </si>
  <si>
    <t>Pagtos anteriores</t>
  </si>
  <si>
    <t>Serviços contábeis, tributários, fiscais, financeiros, trabalhistas, previdenciários e paralegais</t>
  </si>
  <si>
    <t>CABRERACONSULTING ASSESSORES CONTÁBEIS
LTDA /MAZARS</t>
  </si>
  <si>
    <t>17.172.138/0002-51</t>
  </si>
  <si>
    <t>Carta convite</t>
  </si>
  <si>
    <t>ERP TOTVS com módulos de contabilidade, financeiro, ativo fixo e fiscal</t>
  </si>
  <si>
    <t>Inteligência Organizacional Serv. Sist. e Tecnol. Software Ltda</t>
  </si>
  <si>
    <t>07.780.714/0001-09</t>
  </si>
  <si>
    <t>Convite,Dec2745,3.1,C-Mínimo de 3 fornecedores, do ramo pertinent e ao objeto, cadastrados ou não.</t>
  </si>
  <si>
    <t>Renov. Automática</t>
  </si>
  <si>
    <t>Posição em 30/11/2022</t>
  </si>
  <si>
    <t>Ref. NOV/2022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</si>
</sst>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5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" xfId="0" applyNumberFormat="1" applyBorder="1"/>
    <xf numFmtId="43" fontId="0" fillId="0" borderId="1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14" fontId="0" fillId="0" borderId="1" xfId="0" applyNumberFormat="1" applyBorder="1"/>
    <xf numFmtId="43" fontId="0" fillId="0" borderId="10" xfId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4" xfId="0" applyFont="1" applyBorder="1"/>
    <xf numFmtId="43" fontId="0" fillId="0" borderId="15" xfId="1" applyFont="1" applyFill="1" applyBorder="1" applyAlignment="1">
      <alignment horizontal="left" vertical="center"/>
    </xf>
    <xf numFmtId="14" fontId="0" fillId="0" borderId="15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6" borderId="6" xfId="0" applyFont="1" applyFill="1" applyBorder="1"/>
    <xf numFmtId="0" fontId="0" fillId="0" borderId="0" xfId="0" applyAlignment="1">
      <alignment horizontal="center" vertical="center"/>
    </xf>
    <xf numFmtId="0" fontId="0" fillId="5" borderId="16" xfId="0" applyFill="1" applyBorder="1" applyAlignment="1">
      <alignment horizontal="justify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29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 applyAlignment="1">
      <alignment horizontal="center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14" fontId="0" fillId="0" borderId="36" xfId="0" applyNumberFormat="1" applyBorder="1" applyAlignment="1">
      <alignment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justify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" fontId="0" fillId="6" borderId="1" xfId="0" applyNumberFormat="1" applyFill="1" applyBorder="1"/>
    <xf numFmtId="0" fontId="0" fillId="6" borderId="0" xfId="0" applyFill="1"/>
    <xf numFmtId="0" fontId="1" fillId="12" borderId="12" xfId="0" applyFont="1" applyFill="1" applyBorder="1" applyAlignment="1">
      <alignment horizontal="center"/>
    </xf>
    <xf numFmtId="4" fontId="0" fillId="6" borderId="15" xfId="0" applyNumberFormat="1" applyFill="1" applyBorder="1"/>
    <xf numFmtId="0" fontId="1" fillId="6" borderId="20" xfId="0" applyFont="1" applyFill="1" applyBorder="1"/>
    <xf numFmtId="4" fontId="0" fillId="6" borderId="36" xfId="0" applyNumberFormat="1" applyFill="1" applyBorder="1"/>
    <xf numFmtId="17" fontId="1" fillId="12" borderId="3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21" xfId="0" applyFill="1" applyBorder="1"/>
    <xf numFmtId="0" fontId="1" fillId="6" borderId="35" xfId="0" applyFont="1" applyFill="1" applyBorder="1"/>
    <xf numFmtId="4" fontId="0" fillId="6" borderId="34" xfId="0" applyNumberFormat="1" applyFill="1" applyBorder="1"/>
    <xf numFmtId="4" fontId="0" fillId="6" borderId="37" xfId="0" applyNumberFormat="1" applyFill="1" applyBorder="1"/>
    <xf numFmtId="4" fontId="0" fillId="6" borderId="34" xfId="0" applyNumberFormat="1" applyFill="1" applyBorder="1" applyAlignment="1">
      <alignment horizontal="center"/>
    </xf>
    <xf numFmtId="8" fontId="1" fillId="0" borderId="0" xfId="0" applyNumberFormat="1" applyFont="1"/>
    <xf numFmtId="4" fontId="0" fillId="13" borderId="34" xfId="0" applyNumberFormat="1" applyFill="1" applyBorder="1"/>
    <xf numFmtId="17" fontId="9" fillId="0" borderId="0" xfId="0" applyNumberFormat="1" applyFont="1" applyAlignment="1">
      <alignment horizontal="left"/>
    </xf>
    <xf numFmtId="0" fontId="1" fillId="6" borderId="20" xfId="0" applyFont="1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left" vertical="center" wrapText="1"/>
    </xf>
    <xf numFmtId="14" fontId="0" fillId="6" borderId="15" xfId="0" applyNumberFormat="1" applyFill="1" applyBorder="1" applyAlignment="1">
      <alignment horizontal="center"/>
    </xf>
    <xf numFmtId="14" fontId="0" fillId="6" borderId="36" xfId="0" applyNumberFormat="1" applyFill="1" applyBorder="1" applyAlignment="1">
      <alignment horizontal="center"/>
    </xf>
    <xf numFmtId="4" fontId="0" fillId="6" borderId="14" xfId="0" applyNumberFormat="1" applyFill="1" applyBorder="1"/>
    <xf numFmtId="4" fontId="0" fillId="6" borderId="6" xfId="0" applyNumberFormat="1" applyFill="1" applyBorder="1"/>
    <xf numFmtId="4" fontId="0" fillId="6" borderId="40" xfId="0" applyNumberFormat="1" applyFill="1" applyBorder="1"/>
    <xf numFmtId="4" fontId="0" fillId="6" borderId="23" xfId="0" applyNumberFormat="1" applyFill="1" applyBorder="1" applyAlignment="1">
      <alignment horizontal="left" vertical="center" wrapText="1"/>
    </xf>
    <xf numFmtId="4" fontId="0" fillId="6" borderId="36" xfId="0" applyNumberFormat="1" applyFill="1" applyBorder="1" applyAlignment="1">
      <alignment horizontal="left" vertical="center" wrapText="1"/>
    </xf>
    <xf numFmtId="0" fontId="8" fillId="14" borderId="27" xfId="0" applyFont="1" applyFill="1" applyBorder="1" applyAlignment="1">
      <alignment horizontal="center"/>
    </xf>
    <xf numFmtId="0" fontId="8" fillId="14" borderId="31" xfId="0" applyFont="1" applyFill="1" applyBorder="1" applyAlignment="1">
      <alignment horizontal="center"/>
    </xf>
    <xf numFmtId="0" fontId="8" fillId="14" borderId="28" xfId="0" applyFont="1" applyFill="1" applyBorder="1" applyAlignment="1">
      <alignment horizontal="center"/>
    </xf>
    <xf numFmtId="0" fontId="1" fillId="6" borderId="20" xfId="0" applyFont="1" applyFill="1" applyBorder="1" applyAlignment="1">
      <alignment wrapText="1"/>
    </xf>
    <xf numFmtId="4" fontId="0" fillId="6" borderId="15" xfId="0" applyNumberFormat="1" applyFill="1" applyBorder="1" applyAlignment="1">
      <alignment horizontal="center" vertical="center" wrapText="1"/>
    </xf>
    <xf numFmtId="4" fontId="0" fillId="6" borderId="36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vertical="center"/>
    </xf>
    <xf numFmtId="0" fontId="0" fillId="6" borderId="15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4" fontId="0" fillId="6" borderId="33" xfId="0" applyNumberFormat="1" applyFill="1" applyBorder="1"/>
    <xf numFmtId="0" fontId="1" fillId="0" borderId="20" xfId="0" applyFont="1" applyBorder="1" applyAlignment="1">
      <alignment horizontal="left" vertical="center"/>
    </xf>
    <xf numFmtId="0" fontId="1" fillId="0" borderId="20" xfId="0" applyFont="1" applyBorder="1"/>
    <xf numFmtId="4" fontId="0" fillId="0" borderId="0" xfId="0" applyNumberFormat="1"/>
    <xf numFmtId="8" fontId="0" fillId="5" borderId="25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  <color rgb="FFFFCC99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139701</xdr:colOff>
      <xdr:row>4</xdr:row>
      <xdr:rowOff>148165</xdr:rowOff>
    </xdr:from>
    <xdr:to>
      <xdr:col>6</xdr:col>
      <xdr:colOff>599017</xdr:colOff>
      <xdr:row>8</xdr:row>
      <xdr:rowOff>168275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D71D892-991B-DDFA-4C55-5A6140EB6DB3}"/>
            </a:ext>
          </a:extLst>
        </xdr:cNvPr>
        <xdr:cNvSpPr txBox="1"/>
      </xdr:nvSpPr>
      <xdr:spPr>
        <a:xfrm>
          <a:off x="4055534" y="867832"/>
          <a:ext cx="7169150" cy="750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Relação de Contratos vigentes em atendimento ao art. 48 do Decreto nº 8.945/16 </a:t>
          </a:r>
          <a:endParaRPr lang="pt-BR" sz="1400" b="1"/>
        </a:p>
      </xdr:txBody>
    </xdr:sp>
    <xdr:clientData/>
  </xdr:twoCellAnchor>
  <xdr:twoCellAnchor editAs="oneCell">
    <xdr:from>
      <xdr:col>0</xdr:col>
      <xdr:colOff>781050</xdr:colOff>
      <xdr:row>0</xdr:row>
      <xdr:rowOff>171450</xdr:rowOff>
    </xdr:from>
    <xdr:to>
      <xdr:col>1</xdr:col>
      <xdr:colOff>1170760</xdr:colOff>
      <xdr:row>5</xdr:row>
      <xdr:rowOff>2964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A7EE03-424D-578E-1653-4608CD3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71450"/>
          <a:ext cx="257411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1493519</xdr:colOff>
      <xdr:row>3</xdr:row>
      <xdr:rowOff>76199</xdr:rowOff>
    </xdr:from>
    <xdr:to>
      <xdr:col>4</xdr:col>
      <xdr:colOff>541019</xdr:colOff>
      <xdr:row>6</xdr:row>
      <xdr:rowOff>68579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A2D8B6EF-7A21-CF23-4F89-6BF3857F2FB0}"/>
            </a:ext>
          </a:extLst>
        </xdr:cNvPr>
        <xdr:cNvSpPr txBox="1"/>
      </xdr:nvSpPr>
      <xdr:spPr>
        <a:xfrm>
          <a:off x="5029199" y="647699"/>
          <a:ext cx="31318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CNPJ 04.552.973/0001-94</a:t>
          </a:r>
          <a:endParaRPr lang="pt-BR" sz="1400">
            <a:effectLst/>
          </a:endParaRPr>
        </a:p>
        <a:p>
          <a:pPr algn="ctr"/>
          <a:r>
            <a:rPr lang="pt-BR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NIRE 31.3000.1695-1</a:t>
          </a:r>
          <a:endParaRPr lang="pt-BR" sz="1400">
            <a:effectLst/>
          </a:endParaRPr>
        </a:p>
        <a:p>
          <a:endParaRPr lang="pt-B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dgard Guilherme Gomes Bastos" id="{3DDF8B77-C8E5-4E6D-8D06-35A1B2432965}" userId="S::edgard.bastos@petrobras.com.br::679b3f4b-9ba5-4b7f-ab6f-891d40f092d6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3-04T12:36:17.42" personId="{3DDF8B77-C8E5-4E6D-8D06-35A1B2432965}" id="{DD1059F5-B896-41C6-B2C2-734B2F07EF24}">
    <text>Valor total dos serviços</text>
  </threadedComment>
  <threadedComment ref="D8" dT="2022-03-04T12:36:17.42" personId="{3DDF8B77-C8E5-4E6D-8D06-35A1B2432965}" id="{016EF8E1-8F07-4164-8F59-D85BDFEBEEC1}">
    <text>Valor total dos serviços</text>
  </threadedComment>
  <threadedComment ref="D9" dT="2022-03-04T12:36:17.42" personId="{3DDF8B77-C8E5-4E6D-8D06-35A1B2432965}" id="{BE9C0146-3E76-42E0-BD35-E5917818CEBA}">
    <text>Valor total dos serviços</text>
  </threadedComment>
  <threadedComment ref="D10" dT="2022-03-04T12:36:17.42" personId="{3DDF8B77-C8E5-4E6D-8D06-35A1B2432965}" id="{8C76A663-3927-4F93-A94D-BB5116D05FA9}">
    <text>Valor total dos serviços</text>
  </threadedComment>
  <threadedComment ref="G15" dT="2021-12-17T18:24:28.13" personId="{3DDF8B77-C8E5-4E6D-8D06-35A1B2432965}" id="{7ABF6B38-8799-4D27-A37B-8E5D54B87FE3}">
    <text>Renovados automaticamente</text>
  </threadedComment>
  <threadedComment ref="G16" dT="2021-12-17T18:19:18.36" personId="{3DDF8B77-C8E5-4E6D-8D06-35A1B2432965}" id="{D625B2D6-10FB-4769-86E8-BFCB55631D35}">
    <text>renovação automática</text>
  </threadedComment>
  <threadedComment ref="G17" dT="2021-12-17T18:28:18.17" personId="{3DDF8B77-C8E5-4E6D-8D06-35A1B2432965}" id="{9BDE2FBF-418A-4199-B7FB-A51F8BC3AE52}">
    <text>renovados automaticamente.</text>
  </threadedComment>
  <threadedComment ref="G18" dT="2021-12-17T18:16:32.49" personId="{3DDF8B77-C8E5-4E6D-8D06-35A1B2432965}" id="{ECD33AC0-3DDD-4F32-A421-61966B1D26D9}">
    <text>renovado automaticamente</text>
  </threadedComment>
  <threadedComment ref="G19" dT="2021-12-17T18:20:30.51" personId="{3DDF8B77-C8E5-4E6D-8D06-35A1B2432965}" id="{3AE943DA-015C-4F70-A8BA-9C18CDDE4998}">
    <text>Renovado automáticamente</text>
  </threadedComment>
  <threadedComment ref="G21" dT="2021-12-17T18:23:40.65" personId="{3DDF8B77-C8E5-4E6D-8D06-35A1B2432965}" id="{D48FA7FA-D7A4-421B-8FD0-13DA7014852D}">
    <text>renovados automaticamente</text>
  </threadedComment>
  <threadedComment ref="D23" dT="2022-03-04T13:57:04.09" personId="{3DDF8B77-C8E5-4E6D-8D06-35A1B2432965}" id="{3C9EFA97-0B2F-4D8B-B066-347DF7B5C6D2}">
    <text>Pagto Anual.</text>
  </threadedComment>
  <threadedComment ref="G25" dT="2021-12-17T18:29:53.25" personId="{3DDF8B77-C8E5-4E6D-8D06-35A1B2432965}" id="{EFDEA53D-9DEF-4D5C-84A5-ABFC39AC2F91}">
    <text>Renovados automaticamente.</text>
  </threadedComment>
  <threadedComment ref="G29" dT="2021-12-17T18:17:42.15" personId="{3DDF8B77-C8E5-4E6D-8D06-35A1B2432965}" id="{62F5F8A9-EF5D-4B1C-B7C7-7379BEE36952}">
    <text>renovação automática</text>
  </threadedComment>
  <threadedComment ref="D30" dT="2022-03-04T13:03:50.83" personId="{3DDF8B77-C8E5-4E6D-8D06-35A1B2432965}" id="{491A9D92-4B9B-4EF5-AE2E-483122EC7BEB}">
    <text>Valor anual</text>
  </threadedComment>
  <threadedComment ref="G30" dT="2021-12-17T18:18:25.87" personId="{3DDF8B77-C8E5-4E6D-8D06-35A1B2432965}" id="{89CD51D3-AEE6-4AF2-B1CE-F79D6D791447}">
    <text>Renovação automática</text>
  </threadedComment>
  <threadedComment ref="D31" dT="2022-03-04T13:54:36.49" personId="{3DDF8B77-C8E5-4E6D-8D06-35A1B2432965}" id="{E8274577-A309-4A32-95AD-40D5FE68FC90}">
    <text>Pagto anual.</text>
  </threadedComment>
  <threadedComment ref="G32" dT="2021-12-17T18:25:17.26" personId="{3DDF8B77-C8E5-4E6D-8D06-35A1B2432965}" id="{5C5AE69B-B53E-4FCE-BCA4-8F463A2025F6}">
    <text>renovados automaticamente</text>
  </threadedComment>
  <threadedComment ref="F35" dT="2021-12-17T17:54:49.44" personId="{3DDF8B77-C8E5-4E6D-8D06-35A1B2432965}" id="{88A0871E-B8A1-4313-A9EA-EE926FDAF196}">
    <text>Não foi feito aditivo</text>
  </threadedComment>
  <threadedComment ref="G40" dT="2021-12-17T18:29:53.25" personId="{3DDF8B77-C8E5-4E6D-8D06-35A1B2432965}" id="{61C802F4-E31B-441D-88BD-3C2B28DB74AC}">
    <text>Renovados automaticamente.</text>
  </threadedComment>
  <threadedComment ref="D42" dT="2022-03-04T12:36:17.42" personId="{3DDF8B77-C8E5-4E6D-8D06-35A1B2432965}" id="{D4B93E03-9AD0-49A9-8FFD-6A9DF77C921B}">
    <text>Valor total dos serviços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5" dT="2022-03-04T13:57:04.09" personId="{3DDF8B77-C8E5-4E6D-8D06-35A1B2432965}" id="{E2C5C603-6CAF-4CE7-8E8E-2C06E11A6354}">
    <text>Pagto Anual.</text>
  </threadedComment>
  <threadedComment ref="G6" dT="2021-12-17T18:17:42.15" personId="{3DDF8B77-C8E5-4E6D-8D06-35A1B2432965}" id="{9A18BABC-4E67-4960-B0AF-6A4B753B8A90}">
    <text>renovação automática</text>
  </threadedComment>
  <threadedComment ref="D7" dT="2022-03-04T13:03:50.83" personId="{3DDF8B77-C8E5-4E6D-8D06-35A1B2432965}" id="{FBCEB4AA-BA93-4035-8B9A-C3AB2122EAE6}">
    <text>Valor anual</text>
  </threadedComment>
  <threadedComment ref="G7" dT="2021-12-17T18:18:25.87" personId="{3DDF8B77-C8E5-4E6D-8D06-35A1B2432965}" id="{D07DB48A-0021-46B1-BF3A-FCF598B3CFF1}">
    <text>Renovação automática</text>
  </threadedComment>
  <threadedComment ref="D8" dT="2022-03-04T13:54:36.49" personId="{3DDF8B77-C8E5-4E6D-8D06-35A1B2432965}" id="{BD1AF2D8-AE19-458E-800D-A47082C42E7A}">
    <text>Pagto anual.</text>
  </threadedComment>
  <threadedComment ref="G10" dT="2021-12-17T18:23:40.65" personId="{3DDF8B77-C8E5-4E6D-8D06-35A1B2432965}" id="{F7A312D7-500E-4E86-A44C-7918C014CC77}">
    <text>renovados automaticamente</text>
  </threadedComment>
  <threadedComment ref="G11" dT="2021-12-17T18:29:53.25" personId="{3DDF8B77-C8E5-4E6D-8D06-35A1B2432965}" id="{3425B02B-F9F8-45F5-8D88-8AFECAFE5558}">
    <text>Renovados automaticamente.</text>
  </threadedComment>
  <threadedComment ref="G13" dT="2021-12-17T18:16:32.49" personId="{3DDF8B77-C8E5-4E6D-8D06-35A1B2432965}" id="{37CAAD93-0290-4732-AB60-DADDD1F2B5E0}">
    <text>renovado automaticamente</text>
  </threadedComment>
  <threadedComment ref="G14" dT="2021-12-17T18:25:17.26" personId="{3DDF8B77-C8E5-4E6D-8D06-35A1B2432965}" id="{858EC523-927E-4FAC-A4AA-82FAFE2A220E}">
    <text>renovados automaticamente</text>
  </threadedComment>
  <threadedComment ref="G16" dT="2021-12-17T18:20:30.51" personId="{3DDF8B77-C8E5-4E6D-8D06-35A1B2432965}" id="{34529CFF-7149-40E3-83A9-C0C4F529C8BE}">
    <text>Renovado automáticamente</text>
  </threadedComment>
  <threadedComment ref="G19" dT="2021-12-17T18:29:53.25" personId="{3DDF8B77-C8E5-4E6D-8D06-35A1B2432965}" id="{64543F41-40DF-4F57-848B-2576C5D48EAD}">
    <text>Renovados automaticamente.</text>
  </threadedComment>
  <threadedComment ref="F20" dT="2021-12-17T17:54:49.44" personId="{3DDF8B77-C8E5-4E6D-8D06-35A1B2432965}" id="{7A02D80C-0019-41DF-BDF9-6DB042C3BE9A}">
    <text>Não foi feito aditivo</text>
  </threadedComment>
  <threadedComment ref="G22" dT="2021-12-17T18:24:28.13" personId="{3DDF8B77-C8E5-4E6D-8D06-35A1B2432965}" id="{A54B3059-9B9C-45F9-A853-EF6D26EE92DA}">
    <text>Renovados automaticamente</text>
  </threadedComment>
  <threadedComment ref="G24" dT="2021-12-17T18:19:18.36" personId="{3DDF8B77-C8E5-4E6D-8D06-35A1B2432965}" id="{E4C46E7E-F9D4-439E-84F1-09180A75AA40}">
    <text>renovação automática</text>
  </threadedComment>
  <threadedComment ref="G25" dT="2021-12-17T18:28:18.17" personId="{3DDF8B77-C8E5-4E6D-8D06-35A1B2432965}" id="{E5EE3A5F-0BCB-480A-8F22-EE98D9A3A1B6}">
    <text>renovados automaticamente.</text>
  </threadedComment>
  <threadedComment ref="D26" dT="2022-03-04T12:36:17.42" personId="{3DDF8B77-C8E5-4E6D-8D06-35A1B2432965}" id="{6E33CF6E-D34D-4232-A9B5-76DD68C861F0}">
    <text>Valor total dos serviços</text>
  </threadedComment>
  <threadedComment ref="D39" dT="2022-03-04T12:36:17.42" personId="{3DDF8B77-C8E5-4E6D-8D06-35A1B2432965}" id="{33630391-D2AD-4838-84B6-2FB4BCEB194E}">
    <text>Valor total dos serviços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8F37-FFAA-4F21-87B3-4773BD229922}">
  <dimension ref="A8:O19"/>
  <sheetViews>
    <sheetView showGridLines="0" tabSelected="1" zoomScale="80" zoomScaleNormal="80" workbookViewId="0">
      <selection activeCell="Q14" sqref="Q14"/>
    </sheetView>
  </sheetViews>
  <sheetFormatPr defaultRowHeight="14.5" x14ac:dyDescent="0.35"/>
  <cols>
    <col min="1" max="1" width="32.81640625" customWidth="1"/>
    <col min="2" max="2" width="23.1796875" customWidth="1"/>
    <col min="3" max="3" width="28.81640625" customWidth="1"/>
    <col min="4" max="4" width="32.26953125" customWidth="1"/>
    <col min="5" max="5" width="18.453125" customWidth="1"/>
    <col min="6" max="6" width="17.54296875" customWidth="1"/>
    <col min="7" max="7" width="22.26953125" customWidth="1"/>
    <col min="8" max="8" width="18.81640625" customWidth="1"/>
    <col min="9" max="9" width="17.26953125" customWidth="1"/>
    <col min="10" max="10" width="15.453125" hidden="1" customWidth="1"/>
    <col min="11" max="11" width="16.7265625" hidden="1" customWidth="1"/>
    <col min="12" max="12" width="17.1796875" hidden="1" customWidth="1"/>
    <col min="13" max="13" width="15.453125" hidden="1" customWidth="1"/>
    <col min="14" max="14" width="0" hidden="1" customWidth="1"/>
    <col min="15" max="15" width="15.26953125" customWidth="1"/>
  </cols>
  <sheetData>
    <row r="8" spans="1:15" ht="15" thickBot="1" x14ac:dyDescent="0.4"/>
    <row r="9" spans="1:15" ht="19" thickBot="1" x14ac:dyDescent="0.5">
      <c r="A9" s="160" t="s">
        <v>251</v>
      </c>
      <c r="B9" s="158"/>
      <c r="C9" s="158"/>
      <c r="J9" s="185" t="s">
        <v>220</v>
      </c>
      <c r="K9" s="186"/>
      <c r="L9" s="187"/>
    </row>
    <row r="10" spans="1:15" ht="25.5" customHeight="1" thickBot="1" x14ac:dyDescent="0.4">
      <c r="A10" s="171" t="s">
        <v>211</v>
      </c>
      <c r="B10" s="172" t="s">
        <v>221</v>
      </c>
      <c r="C10" s="172" t="s">
        <v>223</v>
      </c>
      <c r="D10" s="172" t="s">
        <v>222</v>
      </c>
      <c r="E10" s="173" t="s">
        <v>224</v>
      </c>
      <c r="F10" s="173" t="s">
        <v>225</v>
      </c>
      <c r="G10" s="173" t="s">
        <v>213</v>
      </c>
      <c r="H10" s="173" t="s">
        <v>240</v>
      </c>
      <c r="I10" s="173" t="s">
        <v>239</v>
      </c>
      <c r="J10" s="151">
        <v>44835</v>
      </c>
      <c r="K10" s="151">
        <v>44866</v>
      </c>
      <c r="L10" s="151">
        <v>44896</v>
      </c>
      <c r="M10" s="147" t="s">
        <v>215</v>
      </c>
      <c r="N10" t="s">
        <v>216</v>
      </c>
    </row>
    <row r="11" spans="1:15" ht="58" x14ac:dyDescent="0.35">
      <c r="A11" s="178" t="s">
        <v>238</v>
      </c>
      <c r="B11" s="175" t="s">
        <v>227</v>
      </c>
      <c r="C11" s="179" t="s">
        <v>248</v>
      </c>
      <c r="D11" s="180" t="s">
        <v>226</v>
      </c>
      <c r="E11" s="164">
        <v>44682</v>
      </c>
      <c r="F11" s="28">
        <v>44926</v>
      </c>
      <c r="G11" s="148">
        <v>202000</v>
      </c>
      <c r="H11" s="23">
        <v>69633.42</v>
      </c>
      <c r="I11" s="181">
        <f>G11-H11</f>
        <v>132366.58000000002</v>
      </c>
      <c r="J11" s="166">
        <v>33000</v>
      </c>
      <c r="K11" s="148">
        <v>33000</v>
      </c>
      <c r="L11" s="148">
        <v>33000</v>
      </c>
      <c r="M11" s="155" t="e">
        <f>D11-SUM(H11:L11)</f>
        <v>#VALUE!</v>
      </c>
      <c r="N11" t="s">
        <v>217</v>
      </c>
      <c r="O11" s="184"/>
    </row>
    <row r="12" spans="1:15" ht="62.25" customHeight="1" x14ac:dyDescent="0.35">
      <c r="A12" s="149" t="s">
        <v>242</v>
      </c>
      <c r="B12" s="177" t="s">
        <v>243</v>
      </c>
      <c r="C12" s="162" t="s">
        <v>244</v>
      </c>
      <c r="D12" s="163" t="s">
        <v>241</v>
      </c>
      <c r="E12" s="152">
        <v>44684</v>
      </c>
      <c r="F12" s="2">
        <v>45048</v>
      </c>
      <c r="G12" s="145">
        <v>309300</v>
      </c>
      <c r="H12" s="23">
        <f>27238.69+9510+22430.15+22430.15</f>
        <v>81608.990000000005</v>
      </c>
      <c r="I12" s="155">
        <f t="shared" ref="I12:I18" si="0">G12-H12</f>
        <v>227691.01</v>
      </c>
      <c r="J12" s="167">
        <v>25775</v>
      </c>
      <c r="K12" s="145">
        <v>25775</v>
      </c>
      <c r="L12" s="145">
        <v>25775</v>
      </c>
      <c r="M12" s="155" t="e">
        <f t="shared" ref="M12:M18" si="1">D12-SUM(H12:L12)</f>
        <v>#VALUE!</v>
      </c>
      <c r="O12" s="184"/>
    </row>
    <row r="13" spans="1:15" ht="43.5" x14ac:dyDescent="0.35">
      <c r="A13" s="182" t="s">
        <v>59</v>
      </c>
      <c r="B13" s="177" t="s">
        <v>234</v>
      </c>
      <c r="C13" s="162" t="s">
        <v>244</v>
      </c>
      <c r="D13" s="5" t="s">
        <v>60</v>
      </c>
      <c r="E13" s="152">
        <v>43435</v>
      </c>
      <c r="F13" s="2" t="s">
        <v>214</v>
      </c>
      <c r="G13" s="145">
        <v>19398.72</v>
      </c>
      <c r="H13" s="145">
        <f>6289.94+629+1378.19+675.91</f>
        <v>8973.0399999999991</v>
      </c>
      <c r="I13" s="155">
        <f t="shared" si="0"/>
        <v>10425.680000000002</v>
      </c>
      <c r="J13" s="167">
        <v>1000</v>
      </c>
      <c r="K13" s="145">
        <v>1000</v>
      </c>
      <c r="L13" s="145">
        <v>1000</v>
      </c>
      <c r="M13" s="157" t="s">
        <v>219</v>
      </c>
      <c r="O13" s="184"/>
    </row>
    <row r="14" spans="1:15" ht="53.5" customHeight="1" x14ac:dyDescent="0.35">
      <c r="A14" s="161" t="s">
        <v>232</v>
      </c>
      <c r="B14" s="177" t="s">
        <v>233</v>
      </c>
      <c r="C14" s="162" t="s">
        <v>244</v>
      </c>
      <c r="D14" s="20" t="s">
        <v>63</v>
      </c>
      <c r="E14" s="152">
        <v>41988</v>
      </c>
      <c r="F14" s="2">
        <v>44910</v>
      </c>
      <c r="G14" s="145">
        <v>20511.48</v>
      </c>
      <c r="H14" s="145">
        <f>10389.06+1698.54+1698.54+1698.54+2477.22+2549.58</f>
        <v>20511.480000000003</v>
      </c>
      <c r="I14" s="155">
        <f t="shared" si="0"/>
        <v>0</v>
      </c>
      <c r="J14" s="167">
        <v>1709.29</v>
      </c>
      <c r="K14" s="145">
        <v>1709.29</v>
      </c>
      <c r="L14" s="145">
        <v>1709.29</v>
      </c>
      <c r="M14" s="159" t="e">
        <f t="shared" si="1"/>
        <v>#VALUE!</v>
      </c>
      <c r="O14" s="184"/>
    </row>
    <row r="15" spans="1:15" ht="29" x14ac:dyDescent="0.35">
      <c r="A15" s="183" t="s">
        <v>231</v>
      </c>
      <c r="B15" s="177" t="s">
        <v>235</v>
      </c>
      <c r="C15" s="162" t="s">
        <v>244</v>
      </c>
      <c r="D15" s="163" t="s">
        <v>49</v>
      </c>
      <c r="E15" s="152">
        <v>43795</v>
      </c>
      <c r="F15" s="2" t="s">
        <v>249</v>
      </c>
      <c r="G15" s="145">
        <v>26400</v>
      </c>
      <c r="H15" s="145">
        <f>0.9+12285.55+2019.21+2049.49+486+1562.59+498.26+1562.59+496.8</f>
        <v>20961.39</v>
      </c>
      <c r="I15" s="155">
        <f t="shared" si="0"/>
        <v>5438.6100000000006</v>
      </c>
      <c r="J15" s="167">
        <v>2000</v>
      </c>
      <c r="K15" s="145">
        <v>2000</v>
      </c>
      <c r="L15" s="145">
        <v>2000</v>
      </c>
      <c r="M15" s="159" t="e">
        <f t="shared" si="1"/>
        <v>#VALUE!</v>
      </c>
      <c r="O15" s="184"/>
    </row>
    <row r="16" spans="1:15" ht="58" x14ac:dyDescent="0.35">
      <c r="A16" s="149" t="s">
        <v>236</v>
      </c>
      <c r="B16" s="162" t="s">
        <v>237</v>
      </c>
      <c r="C16" s="162" t="s">
        <v>244</v>
      </c>
      <c r="D16" s="5" t="s">
        <v>50</v>
      </c>
      <c r="E16" s="152">
        <v>38855</v>
      </c>
      <c r="F16" s="2">
        <v>45077</v>
      </c>
      <c r="G16" s="145">
        <v>138459.35999999999</v>
      </c>
      <c r="H16" s="145">
        <f>1.24+65150.93+10828+11538+11538+11538.28</f>
        <v>110594.45</v>
      </c>
      <c r="I16" s="155">
        <f t="shared" si="0"/>
        <v>27864.909999999989</v>
      </c>
      <c r="J16" s="167">
        <v>12000</v>
      </c>
      <c r="K16" s="145">
        <v>12000</v>
      </c>
      <c r="L16" s="145">
        <v>12000</v>
      </c>
      <c r="M16" s="155" t="e">
        <f t="shared" si="1"/>
        <v>#VALUE!</v>
      </c>
      <c r="O16" s="184"/>
    </row>
    <row r="17" spans="1:15" ht="43.5" x14ac:dyDescent="0.35">
      <c r="A17" s="174" t="s">
        <v>246</v>
      </c>
      <c r="B17" s="162" t="s">
        <v>247</v>
      </c>
      <c r="C17" s="162" t="s">
        <v>244</v>
      </c>
      <c r="D17" s="163" t="s">
        <v>245</v>
      </c>
      <c r="E17" s="152">
        <v>39545</v>
      </c>
      <c r="F17" s="2" t="s">
        <v>249</v>
      </c>
      <c r="G17" s="145">
        <v>20779.439999999999</v>
      </c>
      <c r="H17" s="145">
        <f>1.86+9498.36+1731+1731+1731+1731.62+1767.47</f>
        <v>18192.310000000001</v>
      </c>
      <c r="I17" s="155">
        <f t="shared" si="0"/>
        <v>2587.1299999999974</v>
      </c>
      <c r="J17" s="167">
        <v>1600</v>
      </c>
      <c r="K17" s="145">
        <v>1600</v>
      </c>
      <c r="L17" s="145">
        <v>1600</v>
      </c>
      <c r="M17" s="155" t="e">
        <f t="shared" si="1"/>
        <v>#VALUE!</v>
      </c>
      <c r="O17" s="184"/>
    </row>
    <row r="18" spans="1:15" ht="44" thickBot="1" x14ac:dyDescent="0.4">
      <c r="A18" s="154" t="s">
        <v>212</v>
      </c>
      <c r="B18" s="176" t="s">
        <v>228</v>
      </c>
      <c r="C18" s="170" t="s">
        <v>229</v>
      </c>
      <c r="D18" s="169" t="s">
        <v>230</v>
      </c>
      <c r="E18" s="165">
        <v>44792</v>
      </c>
      <c r="F18" s="165">
        <v>46617</v>
      </c>
      <c r="G18" s="150">
        <v>2821451.02</v>
      </c>
      <c r="H18" s="150">
        <f>15341.75+36584.18</f>
        <v>51925.93</v>
      </c>
      <c r="I18" s="156">
        <f t="shared" si="0"/>
        <v>2769525.09</v>
      </c>
      <c r="J18" s="168">
        <v>15341.75</v>
      </c>
      <c r="K18" s="150">
        <v>47024.183666666664</v>
      </c>
      <c r="L18" s="150">
        <v>47024.183666666664</v>
      </c>
      <c r="M18" s="156" t="e">
        <f t="shared" si="1"/>
        <v>#VALUE!</v>
      </c>
      <c r="N18" t="s">
        <v>218</v>
      </c>
      <c r="O18" s="184"/>
    </row>
    <row r="19" spans="1:15" x14ac:dyDescent="0.35">
      <c r="A19" s="153" t="s">
        <v>250</v>
      </c>
      <c r="B19" s="146"/>
      <c r="C19" s="146"/>
      <c r="D19" s="146"/>
      <c r="E19" s="146"/>
      <c r="F19" s="146"/>
      <c r="G19" s="146"/>
      <c r="H19" s="146"/>
      <c r="I19" s="146"/>
    </row>
  </sheetData>
  <mergeCells count="1">
    <mergeCell ref="J9:L9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headerFooter>
    <oddFooter>&amp;C&amp;1#&amp;"Arial Black"&amp;11&amp;K737373PÚBLICA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B9A4-0E98-4830-A7A1-E7E53C23B49D}">
  <dimension ref="A1:M42"/>
  <sheetViews>
    <sheetView showGridLines="0" zoomScale="80" zoomScaleNormal="80" workbookViewId="0">
      <selection activeCell="C45" sqref="C45"/>
    </sheetView>
  </sheetViews>
  <sheetFormatPr defaultRowHeight="14.5" x14ac:dyDescent="0.35"/>
  <cols>
    <col min="2" max="2" width="38.54296875" customWidth="1"/>
    <col min="3" max="3" width="42.453125" customWidth="1"/>
    <col min="4" max="4" width="25.54296875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42" style="59" customWidth="1"/>
    <col min="13" max="13" width="28.54296875" style="59" customWidth="1"/>
  </cols>
  <sheetData>
    <row r="1" spans="1:13" ht="21.5" thickBot="1" x14ac:dyDescent="0.55000000000000004">
      <c r="A1" s="104" t="s">
        <v>1</v>
      </c>
      <c r="B1" s="105" t="s">
        <v>51</v>
      </c>
      <c r="C1" s="106" t="s">
        <v>35</v>
      </c>
      <c r="D1" s="106" t="s">
        <v>61</v>
      </c>
      <c r="E1" s="106" t="s">
        <v>0</v>
      </c>
      <c r="F1" s="106" t="s">
        <v>3</v>
      </c>
      <c r="G1" s="106" t="s">
        <v>57</v>
      </c>
      <c r="H1" s="106" t="s">
        <v>10</v>
      </c>
      <c r="I1" s="106" t="s">
        <v>11</v>
      </c>
      <c r="J1" s="106" t="s">
        <v>80</v>
      </c>
      <c r="K1" s="107" t="s">
        <v>48</v>
      </c>
      <c r="L1" s="69" t="s">
        <v>110</v>
      </c>
      <c r="M1" s="69" t="s">
        <v>119</v>
      </c>
    </row>
    <row r="2" spans="1:13" ht="69.75" customHeight="1" x14ac:dyDescent="0.35">
      <c r="A2" s="108">
        <v>1</v>
      </c>
      <c r="B2" s="109" t="s">
        <v>78</v>
      </c>
      <c r="C2" s="144" t="s">
        <v>209</v>
      </c>
      <c r="D2" s="110" t="s">
        <v>206</v>
      </c>
      <c r="E2" s="111">
        <v>44682</v>
      </c>
      <c r="F2" s="112" t="s">
        <v>45</v>
      </c>
      <c r="G2" s="113" t="s">
        <v>90</v>
      </c>
      <c r="H2" s="112" t="s">
        <v>4</v>
      </c>
      <c r="I2" s="112" t="s">
        <v>44</v>
      </c>
      <c r="J2" s="114" t="s">
        <v>89</v>
      </c>
      <c r="K2" s="115" t="s">
        <v>101</v>
      </c>
      <c r="L2" s="116" t="s">
        <v>207</v>
      </c>
      <c r="M2" s="117" t="s">
        <v>134</v>
      </c>
    </row>
    <row r="3" spans="1:13" ht="70.5" customHeight="1" x14ac:dyDescent="0.35">
      <c r="A3" s="118">
        <v>2</v>
      </c>
      <c r="B3" s="101" t="s">
        <v>117</v>
      </c>
      <c r="C3" s="7"/>
      <c r="D3" s="44"/>
      <c r="E3" s="86"/>
      <c r="F3" s="3"/>
      <c r="G3" s="70"/>
      <c r="H3" s="3"/>
      <c r="I3" s="3"/>
      <c r="J3" s="87"/>
      <c r="K3" s="119"/>
      <c r="L3" s="8" t="s">
        <v>161</v>
      </c>
      <c r="M3" s="120" t="s">
        <v>121</v>
      </c>
    </row>
    <row r="4" spans="1:13" ht="82.5" customHeight="1" x14ac:dyDescent="0.35">
      <c r="A4" s="118">
        <v>3</v>
      </c>
      <c r="B4" s="101" t="s">
        <v>136</v>
      </c>
      <c r="C4" s="7"/>
      <c r="D4" s="44"/>
      <c r="E4" s="86"/>
      <c r="F4" s="3"/>
      <c r="G4" s="70"/>
      <c r="H4" s="3"/>
      <c r="I4" s="3"/>
      <c r="J4" s="87"/>
      <c r="K4" s="119"/>
      <c r="L4" s="8" t="s">
        <v>173</v>
      </c>
      <c r="M4" s="120" t="s">
        <v>139</v>
      </c>
    </row>
    <row r="5" spans="1:13" ht="87" customHeight="1" x14ac:dyDescent="0.35">
      <c r="A5" s="118">
        <v>4</v>
      </c>
      <c r="B5" s="101" t="s">
        <v>118</v>
      </c>
      <c r="C5" s="7"/>
      <c r="D5" s="44"/>
      <c r="E5" s="86"/>
      <c r="F5" s="3"/>
      <c r="G5" s="70"/>
      <c r="H5" s="3"/>
      <c r="I5" s="3"/>
      <c r="J5" s="87"/>
      <c r="K5" s="119"/>
      <c r="L5" s="8" t="s">
        <v>174</v>
      </c>
      <c r="M5" s="120" t="s">
        <v>139</v>
      </c>
    </row>
    <row r="6" spans="1:13" ht="60.75" customHeight="1" x14ac:dyDescent="0.35">
      <c r="A6" s="118">
        <v>5</v>
      </c>
      <c r="B6" s="101" t="s">
        <v>140</v>
      </c>
      <c r="C6" s="7"/>
      <c r="D6" s="44"/>
      <c r="E6" s="86"/>
      <c r="F6" s="3"/>
      <c r="G6" s="70"/>
      <c r="H6" s="3"/>
      <c r="I6" s="3"/>
      <c r="J6" s="87"/>
      <c r="K6" s="119"/>
      <c r="L6" s="8" t="s">
        <v>179</v>
      </c>
      <c r="M6" s="120" t="s">
        <v>141</v>
      </c>
    </row>
    <row r="7" spans="1:13" ht="60.75" customHeight="1" x14ac:dyDescent="0.35">
      <c r="A7" s="118">
        <v>6</v>
      </c>
      <c r="B7" s="101" t="s">
        <v>142</v>
      </c>
      <c r="C7" s="7"/>
      <c r="D7" s="44"/>
      <c r="E7" s="86"/>
      <c r="F7" s="3"/>
      <c r="G7" s="70"/>
      <c r="H7" s="3"/>
      <c r="I7" s="3"/>
      <c r="J7" s="87"/>
      <c r="K7" s="119"/>
      <c r="L7" s="8" t="s">
        <v>178</v>
      </c>
      <c r="M7" s="120" t="s">
        <v>180</v>
      </c>
    </row>
    <row r="8" spans="1:13" ht="81" customHeight="1" x14ac:dyDescent="0.35">
      <c r="A8" s="118">
        <v>7</v>
      </c>
      <c r="B8" s="101" t="s">
        <v>168</v>
      </c>
      <c r="C8" s="7" t="s">
        <v>169</v>
      </c>
      <c r="D8" s="44" t="s">
        <v>170</v>
      </c>
      <c r="E8" s="86"/>
      <c r="F8" s="3" t="s">
        <v>45</v>
      </c>
      <c r="G8" s="70" t="s">
        <v>90</v>
      </c>
      <c r="H8" s="3" t="s">
        <v>4</v>
      </c>
      <c r="I8" s="3" t="s">
        <v>44</v>
      </c>
      <c r="J8" s="87" t="s">
        <v>89</v>
      </c>
      <c r="K8" s="119" t="s">
        <v>101</v>
      </c>
      <c r="L8" s="8" t="s">
        <v>205</v>
      </c>
      <c r="M8" s="120" t="s">
        <v>134</v>
      </c>
    </row>
    <row r="9" spans="1:13" ht="81" customHeight="1" x14ac:dyDescent="0.35">
      <c r="A9" s="118">
        <v>8</v>
      </c>
      <c r="B9" s="101" t="s">
        <v>175</v>
      </c>
      <c r="C9" s="7"/>
      <c r="D9" s="44"/>
      <c r="E9" s="86"/>
      <c r="F9" s="3" t="s">
        <v>45</v>
      </c>
      <c r="G9" s="70" t="s">
        <v>90</v>
      </c>
      <c r="H9" s="3" t="s">
        <v>4</v>
      </c>
      <c r="I9" s="3" t="s">
        <v>44</v>
      </c>
      <c r="J9" s="87" t="s">
        <v>89</v>
      </c>
      <c r="K9" s="119"/>
      <c r="L9" s="8"/>
      <c r="M9" s="120" t="s">
        <v>176</v>
      </c>
    </row>
    <row r="10" spans="1:13" ht="81" customHeight="1" x14ac:dyDescent="0.35">
      <c r="A10" s="118">
        <v>9</v>
      </c>
      <c r="B10" s="101" t="s">
        <v>177</v>
      </c>
      <c r="C10" s="7"/>
      <c r="D10" s="44"/>
      <c r="E10" s="86"/>
      <c r="F10" s="3" t="s">
        <v>45</v>
      </c>
      <c r="G10" s="70" t="s">
        <v>90</v>
      </c>
      <c r="H10" s="3" t="s">
        <v>4</v>
      </c>
      <c r="I10" s="3" t="s">
        <v>44</v>
      </c>
      <c r="J10" s="87" t="s">
        <v>89</v>
      </c>
      <c r="K10" s="119"/>
      <c r="L10" s="8"/>
      <c r="M10" s="120" t="s">
        <v>176</v>
      </c>
    </row>
    <row r="11" spans="1:13" ht="60.75" customHeight="1" x14ac:dyDescent="0.35">
      <c r="A11" s="118">
        <v>10</v>
      </c>
      <c r="B11" s="101" t="s">
        <v>145</v>
      </c>
      <c r="C11" s="7" t="s">
        <v>147</v>
      </c>
      <c r="D11" s="44">
        <v>31530.13</v>
      </c>
      <c r="E11" s="86"/>
      <c r="F11" s="3"/>
      <c r="G11" s="70"/>
      <c r="H11" s="3"/>
      <c r="I11" s="3"/>
      <c r="J11" s="87"/>
      <c r="K11" s="119"/>
      <c r="L11" s="8" t="s">
        <v>149</v>
      </c>
      <c r="M11" s="120" t="s">
        <v>148</v>
      </c>
    </row>
    <row r="12" spans="1:13" ht="60.75" customHeight="1" x14ac:dyDescent="0.35">
      <c r="A12" s="118">
        <v>11</v>
      </c>
      <c r="B12" s="101" t="s">
        <v>155</v>
      </c>
      <c r="C12" s="7" t="s">
        <v>153</v>
      </c>
      <c r="D12" s="44"/>
      <c r="E12" s="86"/>
      <c r="F12" s="3"/>
      <c r="G12" s="70"/>
      <c r="H12" s="3"/>
      <c r="I12" s="3"/>
      <c r="J12" s="87"/>
      <c r="K12" s="119"/>
      <c r="L12" s="8" t="s">
        <v>202</v>
      </c>
      <c r="M12" s="120" t="s">
        <v>203</v>
      </c>
    </row>
    <row r="13" spans="1:13" ht="60.75" customHeight="1" x14ac:dyDescent="0.35">
      <c r="A13" s="118">
        <v>12</v>
      </c>
      <c r="B13" s="101" t="s">
        <v>137</v>
      </c>
      <c r="C13" s="7"/>
      <c r="D13" s="44"/>
      <c r="E13" s="86"/>
      <c r="F13" s="3"/>
      <c r="G13" s="70"/>
      <c r="H13" s="3"/>
      <c r="I13" s="3"/>
      <c r="J13" s="87"/>
      <c r="K13" s="119"/>
      <c r="L13" s="8" t="s">
        <v>201</v>
      </c>
      <c r="M13" s="120" t="s">
        <v>125</v>
      </c>
    </row>
    <row r="14" spans="1:13" ht="60.75" customHeight="1" x14ac:dyDescent="0.35">
      <c r="A14" s="118">
        <v>13</v>
      </c>
      <c r="B14" s="190" t="s">
        <v>150</v>
      </c>
      <c r="C14" s="190"/>
      <c r="D14" s="44"/>
      <c r="E14" s="86"/>
      <c r="F14" s="3"/>
      <c r="G14" s="70"/>
      <c r="H14" s="3"/>
      <c r="I14" s="3"/>
      <c r="J14" s="87"/>
      <c r="K14" s="137"/>
      <c r="L14" s="8" t="s">
        <v>151</v>
      </c>
      <c r="M14" s="120" t="s">
        <v>152</v>
      </c>
    </row>
    <row r="15" spans="1:13" ht="355.5" customHeight="1" x14ac:dyDescent="0.35">
      <c r="A15" s="118">
        <v>14</v>
      </c>
      <c r="B15" s="101" t="s">
        <v>71</v>
      </c>
      <c r="C15" s="20" t="s">
        <v>33</v>
      </c>
      <c r="D15" s="24" t="s">
        <v>72</v>
      </c>
      <c r="E15" s="40">
        <v>44115</v>
      </c>
      <c r="F15" s="8" t="s">
        <v>38</v>
      </c>
      <c r="G15" s="6">
        <v>44480</v>
      </c>
      <c r="H15" s="7" t="s">
        <v>34</v>
      </c>
      <c r="I15" s="14" t="s">
        <v>19</v>
      </c>
      <c r="J15" s="87" t="s">
        <v>85</v>
      </c>
      <c r="K15" s="137" t="s">
        <v>192</v>
      </c>
      <c r="L15" s="8" t="s">
        <v>191</v>
      </c>
      <c r="M15" s="120" t="s">
        <v>121</v>
      </c>
    </row>
    <row r="16" spans="1:13" ht="67.5" customHeight="1" x14ac:dyDescent="0.35">
      <c r="A16" s="118">
        <v>15</v>
      </c>
      <c r="B16" s="101" t="s">
        <v>37</v>
      </c>
      <c r="C16" s="20" t="s">
        <v>69</v>
      </c>
      <c r="D16" s="24" t="s">
        <v>70</v>
      </c>
      <c r="E16" s="40">
        <v>39105</v>
      </c>
      <c r="F16" s="3" t="s">
        <v>38</v>
      </c>
      <c r="G16" s="6">
        <v>44219</v>
      </c>
      <c r="H16" s="4" t="s">
        <v>4</v>
      </c>
      <c r="I16" s="5" t="s">
        <v>29</v>
      </c>
      <c r="J16" s="87" t="s">
        <v>86</v>
      </c>
      <c r="K16" s="137" t="s">
        <v>106</v>
      </c>
      <c r="L16" s="103" t="s">
        <v>133</v>
      </c>
      <c r="M16" s="120" t="s">
        <v>121</v>
      </c>
    </row>
    <row r="17" spans="1:13" ht="43.5" customHeight="1" x14ac:dyDescent="0.35">
      <c r="A17" s="118">
        <v>16</v>
      </c>
      <c r="B17" s="101" t="s">
        <v>26</v>
      </c>
      <c r="C17" s="7" t="s">
        <v>23</v>
      </c>
      <c r="D17" s="19">
        <v>699.41</v>
      </c>
      <c r="E17" s="40">
        <v>41789</v>
      </c>
      <c r="F17" s="3" t="s">
        <v>38</v>
      </c>
      <c r="G17" s="6">
        <v>44346</v>
      </c>
      <c r="H17" s="7" t="s">
        <v>25</v>
      </c>
      <c r="I17" s="13" t="s">
        <v>24</v>
      </c>
      <c r="J17" s="87" t="s">
        <v>86</v>
      </c>
      <c r="K17" s="137" t="s">
        <v>106</v>
      </c>
      <c r="L17" s="8" t="s">
        <v>133</v>
      </c>
      <c r="M17" s="120" t="s">
        <v>121</v>
      </c>
    </row>
    <row r="18" spans="1:13" ht="45" customHeight="1" x14ac:dyDescent="0.35">
      <c r="A18" s="118">
        <v>17</v>
      </c>
      <c r="B18" s="101" t="s">
        <v>6</v>
      </c>
      <c r="C18" s="7" t="s">
        <v>7</v>
      </c>
      <c r="D18" s="19">
        <v>517.1</v>
      </c>
      <c r="E18" s="40">
        <v>40725</v>
      </c>
      <c r="F18" s="2">
        <v>44421</v>
      </c>
      <c r="G18" s="6">
        <v>44786</v>
      </c>
      <c r="H18" s="4" t="s">
        <v>4</v>
      </c>
      <c r="I18" s="12" t="s">
        <v>19</v>
      </c>
      <c r="J18" s="87" t="s">
        <v>85</v>
      </c>
      <c r="K18" s="137"/>
      <c r="L18" s="102" t="s">
        <v>187</v>
      </c>
      <c r="M18" s="120" t="s">
        <v>121</v>
      </c>
    </row>
    <row r="19" spans="1:13" ht="43.5" x14ac:dyDescent="0.35">
      <c r="A19" s="118">
        <v>18</v>
      </c>
      <c r="B19" s="121" t="s">
        <v>92</v>
      </c>
      <c r="C19" s="7" t="s">
        <v>14</v>
      </c>
      <c r="D19" s="19" t="s">
        <v>98</v>
      </c>
      <c r="E19" s="2">
        <v>40256</v>
      </c>
      <c r="F19" s="3" t="s">
        <v>39</v>
      </c>
      <c r="G19" s="6" t="s">
        <v>44</v>
      </c>
      <c r="H19" s="7" t="s">
        <v>15</v>
      </c>
      <c r="I19" s="13" t="s">
        <v>16</v>
      </c>
      <c r="J19" s="87" t="s">
        <v>85</v>
      </c>
      <c r="K19" s="137" t="s">
        <v>4</v>
      </c>
      <c r="L19" s="102" t="s">
        <v>190</v>
      </c>
      <c r="M19" s="120" t="s">
        <v>120</v>
      </c>
    </row>
    <row r="20" spans="1:13" ht="102" customHeight="1" x14ac:dyDescent="0.35">
      <c r="A20" s="118">
        <v>19</v>
      </c>
      <c r="B20" s="101" t="s">
        <v>108</v>
      </c>
      <c r="C20" s="7" t="s">
        <v>109</v>
      </c>
      <c r="D20" s="44"/>
      <c r="E20" s="86"/>
      <c r="F20" s="3"/>
      <c r="G20" s="70"/>
      <c r="H20" s="3"/>
      <c r="I20" s="3"/>
      <c r="J20" s="87"/>
      <c r="K20" s="138" t="s">
        <v>196</v>
      </c>
      <c r="L20" s="8" t="s">
        <v>195</v>
      </c>
      <c r="M20" s="120" t="s">
        <v>135</v>
      </c>
    </row>
    <row r="21" spans="1:13" ht="46.5" customHeight="1" x14ac:dyDescent="0.35">
      <c r="A21" s="118">
        <v>20</v>
      </c>
      <c r="B21" s="123" t="s">
        <v>17</v>
      </c>
      <c r="C21" s="1" t="s">
        <v>42</v>
      </c>
      <c r="D21" s="19">
        <v>613.22</v>
      </c>
      <c r="E21" s="2">
        <v>42625</v>
      </c>
      <c r="F21" s="8" t="s">
        <v>38</v>
      </c>
      <c r="G21" s="6">
        <v>44451</v>
      </c>
      <c r="H21" s="3" t="s">
        <v>4</v>
      </c>
      <c r="I21" s="4" t="s">
        <v>12</v>
      </c>
      <c r="J21" s="87" t="s">
        <v>81</v>
      </c>
      <c r="K21" s="137"/>
      <c r="L21" s="102" t="s">
        <v>186</v>
      </c>
      <c r="M21" s="120" t="s">
        <v>121</v>
      </c>
    </row>
    <row r="22" spans="1:13" ht="79.5" customHeight="1" x14ac:dyDescent="0.35">
      <c r="A22" s="118">
        <v>21</v>
      </c>
      <c r="B22" s="101" t="s">
        <v>83</v>
      </c>
      <c r="C22" s="7" t="s">
        <v>84</v>
      </c>
      <c r="D22" s="19">
        <v>440</v>
      </c>
      <c r="E22" s="40">
        <v>37525</v>
      </c>
      <c r="F22" s="3"/>
      <c r="G22" s="46" t="s">
        <v>99</v>
      </c>
      <c r="H22" s="4" t="s">
        <v>4</v>
      </c>
      <c r="I22" s="4" t="s">
        <v>12</v>
      </c>
      <c r="J22" s="87" t="s">
        <v>81</v>
      </c>
      <c r="K22" s="138" t="s">
        <v>194</v>
      </c>
      <c r="L22" s="102" t="s">
        <v>198</v>
      </c>
      <c r="M22" s="120" t="s">
        <v>182</v>
      </c>
    </row>
    <row r="23" spans="1:13" ht="45" customHeight="1" x14ac:dyDescent="0.35">
      <c r="A23" s="118">
        <v>22</v>
      </c>
      <c r="B23" s="123" t="s">
        <v>93</v>
      </c>
      <c r="C23" s="1" t="s">
        <v>94</v>
      </c>
      <c r="D23" s="23">
        <v>7326.63</v>
      </c>
      <c r="E23" s="30">
        <v>44561</v>
      </c>
      <c r="F23" s="3" t="s">
        <v>45</v>
      </c>
      <c r="G23" s="2">
        <v>44926</v>
      </c>
      <c r="H23" s="5" t="s">
        <v>97</v>
      </c>
      <c r="I23" s="4" t="s">
        <v>12</v>
      </c>
      <c r="J23" s="87" t="s">
        <v>85</v>
      </c>
      <c r="K23" s="138" t="s">
        <v>102</v>
      </c>
      <c r="L23" s="71" t="s">
        <v>183</v>
      </c>
      <c r="M23" s="120" t="s">
        <v>122</v>
      </c>
    </row>
    <row r="24" spans="1:13" ht="29" x14ac:dyDescent="0.35">
      <c r="A24" s="118">
        <v>23</v>
      </c>
      <c r="B24" s="101" t="s">
        <v>165</v>
      </c>
      <c r="C24" s="1"/>
      <c r="D24" s="1"/>
      <c r="E24" s="1"/>
      <c r="F24" s="1"/>
      <c r="G24" s="1"/>
      <c r="H24" s="1"/>
      <c r="I24" s="1"/>
      <c r="J24" s="1"/>
      <c r="K24" s="139" t="s">
        <v>197</v>
      </c>
      <c r="L24" s="8" t="s">
        <v>185</v>
      </c>
      <c r="M24" s="120" t="s">
        <v>167</v>
      </c>
    </row>
    <row r="25" spans="1:13" ht="58" x14ac:dyDescent="0.35">
      <c r="A25" s="118">
        <v>24</v>
      </c>
      <c r="B25" s="123" t="s">
        <v>47</v>
      </c>
      <c r="C25" s="1" t="s">
        <v>46</v>
      </c>
      <c r="D25" s="29" t="s">
        <v>68</v>
      </c>
      <c r="E25" s="2">
        <v>38672</v>
      </c>
      <c r="F25" s="3" t="s">
        <v>45</v>
      </c>
      <c r="G25" s="32" t="s">
        <v>53</v>
      </c>
      <c r="H25" s="8" t="s">
        <v>55</v>
      </c>
      <c r="I25" s="8" t="s">
        <v>54</v>
      </c>
      <c r="J25" s="87" t="s">
        <v>86</v>
      </c>
      <c r="K25" s="137" t="s">
        <v>91</v>
      </c>
      <c r="L25" s="8" t="s">
        <v>127</v>
      </c>
      <c r="M25" s="120" t="s">
        <v>125</v>
      </c>
    </row>
    <row r="26" spans="1:13" ht="40.5" customHeight="1" x14ac:dyDescent="0.35">
      <c r="A26" s="118">
        <v>25</v>
      </c>
      <c r="B26" s="101" t="s">
        <v>73</v>
      </c>
      <c r="C26" s="7" t="s">
        <v>74</v>
      </c>
      <c r="D26" s="44">
        <v>180</v>
      </c>
      <c r="E26" s="7"/>
      <c r="F26" s="3" t="s">
        <v>45</v>
      </c>
      <c r="G26" s="2">
        <v>44711</v>
      </c>
      <c r="H26" s="1"/>
      <c r="I26" s="13" t="s">
        <v>16</v>
      </c>
      <c r="J26" s="87" t="s">
        <v>85</v>
      </c>
      <c r="K26" s="138" t="s">
        <v>114</v>
      </c>
      <c r="L26" s="8" t="s">
        <v>115</v>
      </c>
      <c r="M26" s="120" t="s">
        <v>121</v>
      </c>
    </row>
    <row r="27" spans="1:13" ht="43.5" x14ac:dyDescent="0.35">
      <c r="A27" s="118">
        <v>26</v>
      </c>
      <c r="B27" s="123" t="s">
        <v>75</v>
      </c>
      <c r="C27" s="1" t="s">
        <v>76</v>
      </c>
      <c r="D27" s="23">
        <v>586.79999999999995</v>
      </c>
      <c r="E27" s="1"/>
      <c r="F27" s="3" t="s">
        <v>45</v>
      </c>
      <c r="G27" s="1" t="s">
        <v>67</v>
      </c>
      <c r="H27" s="1"/>
      <c r="I27" s="4" t="s">
        <v>12</v>
      </c>
      <c r="J27" s="87" t="s">
        <v>85</v>
      </c>
      <c r="K27" s="137" t="s">
        <v>91</v>
      </c>
      <c r="L27" s="8" t="s">
        <v>184</v>
      </c>
      <c r="M27" s="120" t="s">
        <v>121</v>
      </c>
    </row>
    <row r="28" spans="1:13" ht="29" x14ac:dyDescent="0.35">
      <c r="A28" s="118">
        <v>27</v>
      </c>
      <c r="B28" s="123" t="s">
        <v>59</v>
      </c>
      <c r="C28" s="5" t="s">
        <v>60</v>
      </c>
      <c r="D28" s="19">
        <v>850</v>
      </c>
      <c r="E28" s="2">
        <v>43435</v>
      </c>
      <c r="F28" s="124" t="s">
        <v>39</v>
      </c>
      <c r="G28" s="6" t="s">
        <v>58</v>
      </c>
      <c r="H28" s="4" t="s">
        <v>4</v>
      </c>
      <c r="I28" s="4" t="s">
        <v>12</v>
      </c>
      <c r="J28" s="87" t="s">
        <v>81</v>
      </c>
      <c r="K28" s="140" t="s">
        <v>193</v>
      </c>
      <c r="L28" s="8" t="s">
        <v>181</v>
      </c>
      <c r="M28" s="120" t="s">
        <v>111</v>
      </c>
    </row>
    <row r="29" spans="1:13" ht="45" customHeight="1" x14ac:dyDescent="0.35">
      <c r="A29" s="118">
        <v>28</v>
      </c>
      <c r="B29" s="123" t="s">
        <v>36</v>
      </c>
      <c r="C29" s="1" t="s">
        <v>62</v>
      </c>
      <c r="D29" s="19">
        <f>1107.13+1121.98</f>
        <v>2229.11</v>
      </c>
      <c r="E29" s="2">
        <v>42073</v>
      </c>
      <c r="F29" s="2">
        <v>42780</v>
      </c>
      <c r="G29" s="6">
        <v>44265</v>
      </c>
      <c r="H29" s="11" t="s">
        <v>9</v>
      </c>
      <c r="I29" s="4" t="s">
        <v>12</v>
      </c>
      <c r="J29" s="87" t="s">
        <v>86</v>
      </c>
      <c r="K29" s="138" t="s">
        <v>194</v>
      </c>
      <c r="L29" s="8" t="s">
        <v>123</v>
      </c>
      <c r="M29" s="120" t="s">
        <v>111</v>
      </c>
    </row>
    <row r="30" spans="1:13" ht="48" customHeight="1" x14ac:dyDescent="0.35">
      <c r="A30" s="118">
        <v>29</v>
      </c>
      <c r="B30" s="123" t="s">
        <v>36</v>
      </c>
      <c r="C30" s="1" t="s">
        <v>13</v>
      </c>
      <c r="D30" s="19">
        <v>2000</v>
      </c>
      <c r="E30" s="2">
        <v>42073</v>
      </c>
      <c r="F30" s="2">
        <v>42780</v>
      </c>
      <c r="G30" s="6">
        <v>44265</v>
      </c>
      <c r="H30" s="11" t="s">
        <v>9</v>
      </c>
      <c r="I30" s="4" t="s">
        <v>12</v>
      </c>
      <c r="J30" s="87" t="s">
        <v>85</v>
      </c>
      <c r="K30" s="138" t="s">
        <v>194</v>
      </c>
      <c r="L30" s="8" t="s">
        <v>123</v>
      </c>
      <c r="M30" s="120" t="s">
        <v>111</v>
      </c>
    </row>
    <row r="31" spans="1:13" ht="29" x14ac:dyDescent="0.35">
      <c r="A31" s="118">
        <v>30</v>
      </c>
      <c r="B31" s="125" t="s">
        <v>95</v>
      </c>
      <c r="C31" s="1" t="s">
        <v>96</v>
      </c>
      <c r="D31" s="23">
        <v>7653.36</v>
      </c>
      <c r="E31" s="30">
        <v>44593</v>
      </c>
      <c r="F31" s="3" t="s">
        <v>45</v>
      </c>
      <c r="G31" s="2">
        <v>44926</v>
      </c>
      <c r="H31" s="5" t="s">
        <v>97</v>
      </c>
      <c r="I31" s="4" t="s">
        <v>12</v>
      </c>
      <c r="J31" s="87" t="s">
        <v>85</v>
      </c>
      <c r="K31" s="138" t="s">
        <v>199</v>
      </c>
      <c r="L31" s="8" t="s">
        <v>185</v>
      </c>
      <c r="M31" s="120" t="s">
        <v>125</v>
      </c>
    </row>
    <row r="32" spans="1:13" ht="92.25" customHeight="1" x14ac:dyDescent="0.35">
      <c r="A32" s="118">
        <v>31</v>
      </c>
      <c r="B32" s="101" t="s">
        <v>20</v>
      </c>
      <c r="C32" s="20" t="s">
        <v>21</v>
      </c>
      <c r="D32" s="19">
        <v>2000</v>
      </c>
      <c r="E32" s="40">
        <v>43719</v>
      </c>
      <c r="F32" s="8" t="s">
        <v>38</v>
      </c>
      <c r="G32" s="6">
        <v>44450</v>
      </c>
      <c r="H32" s="4" t="s">
        <v>4</v>
      </c>
      <c r="I32" s="13" t="s">
        <v>22</v>
      </c>
      <c r="J32" s="87" t="s">
        <v>85</v>
      </c>
      <c r="K32" s="141" t="s">
        <v>105</v>
      </c>
      <c r="L32" s="8" t="s">
        <v>188</v>
      </c>
      <c r="M32" s="120" t="s">
        <v>121</v>
      </c>
    </row>
    <row r="33" spans="1:13" ht="43.5" x14ac:dyDescent="0.35">
      <c r="A33" s="118">
        <v>32</v>
      </c>
      <c r="B33" s="121" t="s">
        <v>40</v>
      </c>
      <c r="C33" s="7" t="s">
        <v>18</v>
      </c>
      <c r="D33" s="19" t="s">
        <v>77</v>
      </c>
      <c r="E33" s="2">
        <v>39287</v>
      </c>
      <c r="F33" s="3" t="s">
        <v>39</v>
      </c>
      <c r="G33" s="6" t="s">
        <v>41</v>
      </c>
      <c r="H33" s="4" t="s">
        <v>4</v>
      </c>
      <c r="I33" s="13" t="s">
        <v>16</v>
      </c>
      <c r="J33" s="87" t="s">
        <v>85</v>
      </c>
      <c r="K33" s="141" t="s">
        <v>4</v>
      </c>
      <c r="L33" s="8" t="s">
        <v>189</v>
      </c>
      <c r="M33" s="120" t="s">
        <v>121</v>
      </c>
    </row>
    <row r="34" spans="1:13" ht="60" customHeight="1" x14ac:dyDescent="0.35">
      <c r="A34" s="118">
        <v>33</v>
      </c>
      <c r="B34" s="101" t="s">
        <v>64</v>
      </c>
      <c r="C34" s="20" t="s">
        <v>63</v>
      </c>
      <c r="D34" s="19">
        <v>1600</v>
      </c>
      <c r="E34" s="40">
        <v>41988</v>
      </c>
      <c r="F34" s="3" t="s">
        <v>39</v>
      </c>
      <c r="G34" s="6">
        <v>44545</v>
      </c>
      <c r="H34" s="4" t="s">
        <v>4</v>
      </c>
      <c r="I34" s="14" t="s">
        <v>19</v>
      </c>
      <c r="J34" s="87" t="s">
        <v>87</v>
      </c>
      <c r="K34" s="122" t="s">
        <v>200</v>
      </c>
      <c r="L34" s="8" t="s">
        <v>126</v>
      </c>
      <c r="M34" s="120" t="s">
        <v>111</v>
      </c>
    </row>
    <row r="35" spans="1:13" ht="77.25" customHeight="1" x14ac:dyDescent="0.35">
      <c r="A35" s="118">
        <v>34</v>
      </c>
      <c r="B35" s="101" t="s">
        <v>2</v>
      </c>
      <c r="C35" s="7" t="s">
        <v>49</v>
      </c>
      <c r="D35" s="19">
        <v>2000</v>
      </c>
      <c r="E35" s="40">
        <v>42978</v>
      </c>
      <c r="F35" s="2">
        <v>43795</v>
      </c>
      <c r="G35" s="6">
        <v>44525</v>
      </c>
      <c r="H35" s="4" t="s">
        <v>4</v>
      </c>
      <c r="I35" s="20" t="s">
        <v>29</v>
      </c>
      <c r="J35" s="126" t="s">
        <v>81</v>
      </c>
      <c r="K35" s="122" t="s">
        <v>131</v>
      </c>
      <c r="L35" s="8" t="s">
        <v>132</v>
      </c>
      <c r="M35" s="120" t="s">
        <v>111</v>
      </c>
    </row>
    <row r="36" spans="1:13" ht="63.75" customHeight="1" x14ac:dyDescent="0.35">
      <c r="A36" s="118">
        <v>35</v>
      </c>
      <c r="B36" s="101" t="s">
        <v>8</v>
      </c>
      <c r="C36" s="20" t="s">
        <v>50</v>
      </c>
      <c r="D36" s="19">
        <v>10500</v>
      </c>
      <c r="E36" s="40">
        <v>38855</v>
      </c>
      <c r="F36" s="124" t="s">
        <v>32</v>
      </c>
      <c r="G36" s="10">
        <v>44712</v>
      </c>
      <c r="H36" s="11" t="s">
        <v>5</v>
      </c>
      <c r="I36" s="4" t="s">
        <v>12</v>
      </c>
      <c r="J36" s="87" t="s">
        <v>81</v>
      </c>
      <c r="K36" s="122" t="s">
        <v>131</v>
      </c>
      <c r="L36" s="8" t="s">
        <v>138</v>
      </c>
      <c r="M36" s="120" t="s">
        <v>125</v>
      </c>
    </row>
    <row r="37" spans="1:13" ht="30.75" customHeight="1" x14ac:dyDescent="0.35">
      <c r="A37" s="118">
        <v>36</v>
      </c>
      <c r="B37" s="101" t="s">
        <v>52</v>
      </c>
      <c r="C37" s="7" t="s">
        <v>56</v>
      </c>
      <c r="D37" s="19">
        <v>1600</v>
      </c>
      <c r="E37" s="40">
        <v>39545</v>
      </c>
      <c r="F37" s="124" t="s">
        <v>39</v>
      </c>
      <c r="G37" s="6" t="s">
        <v>58</v>
      </c>
      <c r="H37" s="4" t="s">
        <v>4</v>
      </c>
      <c r="I37" s="4" t="s">
        <v>12</v>
      </c>
      <c r="J37" s="87" t="s">
        <v>82</v>
      </c>
      <c r="K37" s="119" t="s">
        <v>106</v>
      </c>
      <c r="L37" s="188" t="s">
        <v>4</v>
      </c>
      <c r="M37" s="189"/>
    </row>
    <row r="38" spans="1:13" ht="34.5" customHeight="1" x14ac:dyDescent="0.35">
      <c r="A38" s="118">
        <v>37</v>
      </c>
      <c r="B38" s="121" t="s">
        <v>43</v>
      </c>
      <c r="C38" s="1" t="s">
        <v>30</v>
      </c>
      <c r="D38" s="19">
        <v>783.2</v>
      </c>
      <c r="E38" s="2">
        <v>42157</v>
      </c>
      <c r="F38" s="3" t="s">
        <v>38</v>
      </c>
      <c r="G38" s="46" t="s">
        <v>44</v>
      </c>
      <c r="H38" s="7" t="s">
        <v>31</v>
      </c>
      <c r="I38" s="13" t="s">
        <v>16</v>
      </c>
      <c r="J38" s="87" t="s">
        <v>85</v>
      </c>
      <c r="K38" s="142" t="s">
        <v>105</v>
      </c>
      <c r="L38" s="8" t="s">
        <v>157</v>
      </c>
      <c r="M38" s="120" t="s">
        <v>121</v>
      </c>
    </row>
    <row r="39" spans="1:13" ht="43.5" x14ac:dyDescent="0.35">
      <c r="A39" s="118">
        <v>38</v>
      </c>
      <c r="B39" s="123" t="s">
        <v>65</v>
      </c>
      <c r="C39" s="1" t="s">
        <v>66</v>
      </c>
      <c r="D39" s="23">
        <v>11400</v>
      </c>
      <c r="E39" s="1"/>
      <c r="F39" s="3" t="s">
        <v>45</v>
      </c>
      <c r="G39" s="3" t="s">
        <v>67</v>
      </c>
      <c r="H39" s="1"/>
      <c r="I39" s="13" t="s">
        <v>16</v>
      </c>
      <c r="J39" s="87" t="s">
        <v>88</v>
      </c>
      <c r="K39" s="142" t="s">
        <v>105</v>
      </c>
      <c r="L39" s="188" t="s">
        <v>129</v>
      </c>
      <c r="M39" s="189"/>
    </row>
    <row r="40" spans="1:13" ht="80.25" customHeight="1" x14ac:dyDescent="0.35">
      <c r="A40" s="118">
        <v>39</v>
      </c>
      <c r="B40" s="123" t="s">
        <v>28</v>
      </c>
      <c r="C40" s="1" t="s">
        <v>27</v>
      </c>
      <c r="D40" s="29" t="s">
        <v>77</v>
      </c>
      <c r="E40" s="2">
        <v>38579</v>
      </c>
      <c r="F40" s="3" t="s">
        <v>45</v>
      </c>
      <c r="G40" s="6">
        <v>44423</v>
      </c>
      <c r="H40" s="4" t="s">
        <v>4</v>
      </c>
      <c r="I40" s="4" t="s">
        <v>12</v>
      </c>
      <c r="J40" s="87" t="s">
        <v>85</v>
      </c>
      <c r="K40" s="142" t="s">
        <v>4</v>
      </c>
      <c r="L40" s="8" t="s">
        <v>158</v>
      </c>
      <c r="M40" s="120" t="s">
        <v>120</v>
      </c>
    </row>
    <row r="41" spans="1:13" ht="60.75" customHeight="1" thickBot="1" x14ac:dyDescent="0.4">
      <c r="A41" s="127">
        <v>40</v>
      </c>
      <c r="B41" s="128" t="s">
        <v>145</v>
      </c>
      <c r="C41" s="129" t="s">
        <v>146</v>
      </c>
      <c r="D41" s="130">
        <v>63679.82</v>
      </c>
      <c r="E41" s="131">
        <v>44683</v>
      </c>
      <c r="F41" s="132"/>
      <c r="G41" s="133"/>
      <c r="H41" s="132"/>
      <c r="I41" s="132"/>
      <c r="J41" s="134"/>
      <c r="K41" s="143" t="s">
        <v>204</v>
      </c>
      <c r="L41" s="135" t="s">
        <v>163</v>
      </c>
      <c r="M41" s="136" t="s">
        <v>125</v>
      </c>
    </row>
    <row r="42" spans="1:13" ht="58" x14ac:dyDescent="0.35">
      <c r="A42" s="108">
        <v>41</v>
      </c>
      <c r="B42" s="109" t="s">
        <v>78</v>
      </c>
      <c r="C42" s="144" t="s">
        <v>210</v>
      </c>
      <c r="D42" s="110" t="s">
        <v>208</v>
      </c>
      <c r="E42" s="111">
        <v>44682</v>
      </c>
      <c r="F42" s="112" t="s">
        <v>45</v>
      </c>
      <c r="G42" s="113" t="s">
        <v>90</v>
      </c>
      <c r="H42" s="112" t="s">
        <v>4</v>
      </c>
      <c r="I42" s="112" t="s">
        <v>44</v>
      </c>
      <c r="J42" s="114" t="s">
        <v>89</v>
      </c>
      <c r="K42" s="115" t="s">
        <v>101</v>
      </c>
      <c r="L42" s="116" t="s">
        <v>207</v>
      </c>
      <c r="M42" s="117" t="s">
        <v>134</v>
      </c>
    </row>
  </sheetData>
  <autoFilter ref="A1:M42" xr:uid="{E79BC31E-56AD-409F-A1C8-8C46E1383D9A}"/>
  <mergeCells count="3">
    <mergeCell ref="L39:M39"/>
    <mergeCell ref="L37:M37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C31E-56AD-409F-A1C8-8C46E1383D9A}">
  <dimension ref="A1:M39"/>
  <sheetViews>
    <sheetView showGridLines="0" topLeftCell="A25" zoomScale="80" zoomScaleNormal="80" workbookViewId="0">
      <selection activeCell="C46" sqref="C46"/>
    </sheetView>
  </sheetViews>
  <sheetFormatPr defaultRowHeight="14.5" x14ac:dyDescent="0.35"/>
  <cols>
    <col min="2" max="2" width="32.1796875" customWidth="1"/>
    <col min="3" max="3" width="42.453125" customWidth="1"/>
    <col min="4" max="4" width="23" customWidth="1"/>
    <col min="5" max="5" width="12.7265625" customWidth="1"/>
    <col min="6" max="6" width="17.1796875" hidden="1" customWidth="1"/>
    <col min="7" max="7" width="21.7265625" hidden="1" customWidth="1"/>
    <col min="8" max="8" width="42.1796875" hidden="1" customWidth="1"/>
    <col min="9" max="10" width="20.26953125" hidden="1" customWidth="1"/>
    <col min="11" max="11" width="31.54296875" customWidth="1"/>
    <col min="12" max="12" width="34.453125" style="59" customWidth="1"/>
    <col min="13" max="13" width="25.1796875" style="59" customWidth="1"/>
  </cols>
  <sheetData>
    <row r="1" spans="1:13" ht="21.5" thickBot="1" x14ac:dyDescent="0.55000000000000004">
      <c r="A1" s="18" t="s">
        <v>1</v>
      </c>
      <c r="B1" s="15" t="s">
        <v>51</v>
      </c>
      <c r="C1" s="9" t="s">
        <v>35</v>
      </c>
      <c r="D1" s="9" t="s">
        <v>61</v>
      </c>
      <c r="E1" s="9" t="s">
        <v>0</v>
      </c>
      <c r="F1" s="9" t="s">
        <v>3</v>
      </c>
      <c r="G1" s="9" t="s">
        <v>57</v>
      </c>
      <c r="H1" s="9" t="s">
        <v>10</v>
      </c>
      <c r="I1" s="9" t="s">
        <v>11</v>
      </c>
      <c r="J1" s="9" t="s">
        <v>80</v>
      </c>
      <c r="K1" s="27" t="s">
        <v>48</v>
      </c>
      <c r="L1" s="69" t="s">
        <v>110</v>
      </c>
      <c r="M1" s="69" t="s">
        <v>119</v>
      </c>
    </row>
    <row r="2" spans="1:13" ht="29" x14ac:dyDescent="0.35">
      <c r="A2" s="45">
        <v>1</v>
      </c>
      <c r="B2" s="48" t="s">
        <v>59</v>
      </c>
      <c r="C2" s="33" t="s">
        <v>60</v>
      </c>
      <c r="D2" s="49">
        <v>850</v>
      </c>
      <c r="E2" s="28">
        <v>43435</v>
      </c>
      <c r="F2" s="50" t="s">
        <v>39</v>
      </c>
      <c r="G2" s="53" t="s">
        <v>58</v>
      </c>
      <c r="H2" s="35" t="s">
        <v>4</v>
      </c>
      <c r="I2" s="35" t="s">
        <v>12</v>
      </c>
      <c r="J2" s="57" t="s">
        <v>81</v>
      </c>
      <c r="K2" s="60" t="s">
        <v>104</v>
      </c>
      <c r="L2" s="8" t="s">
        <v>112</v>
      </c>
      <c r="M2" s="4" t="s">
        <v>111</v>
      </c>
    </row>
    <row r="3" spans="1:13" ht="45.75" customHeight="1" x14ac:dyDescent="0.35">
      <c r="A3" s="41">
        <v>2</v>
      </c>
      <c r="B3" s="39" t="s">
        <v>83</v>
      </c>
      <c r="C3" s="7" t="s">
        <v>84</v>
      </c>
      <c r="D3" s="19">
        <v>440</v>
      </c>
      <c r="E3" s="40">
        <v>37525</v>
      </c>
      <c r="F3" s="3"/>
      <c r="G3" s="46" t="s">
        <v>99</v>
      </c>
      <c r="H3" s="4" t="s">
        <v>4</v>
      </c>
      <c r="I3" s="4" t="s">
        <v>12</v>
      </c>
      <c r="J3" s="26" t="s">
        <v>81</v>
      </c>
      <c r="K3" s="61" t="s">
        <v>100</v>
      </c>
      <c r="L3" s="8" t="s">
        <v>113</v>
      </c>
      <c r="M3" s="4" t="s">
        <v>120</v>
      </c>
    </row>
    <row r="4" spans="1:13" ht="40.5" customHeight="1" x14ac:dyDescent="0.35">
      <c r="A4" s="41">
        <v>3</v>
      </c>
      <c r="B4" s="39" t="s">
        <v>73</v>
      </c>
      <c r="C4" s="7" t="s">
        <v>74</v>
      </c>
      <c r="D4" s="44">
        <v>180</v>
      </c>
      <c r="E4" s="7"/>
      <c r="F4" s="3" t="s">
        <v>45</v>
      </c>
      <c r="G4" s="2">
        <v>44711</v>
      </c>
      <c r="H4" s="54"/>
      <c r="I4" s="13" t="s">
        <v>16</v>
      </c>
      <c r="J4" s="26" t="s">
        <v>85</v>
      </c>
      <c r="K4" s="62" t="s">
        <v>114</v>
      </c>
      <c r="L4" s="8" t="s">
        <v>115</v>
      </c>
      <c r="M4" s="4" t="s">
        <v>121</v>
      </c>
    </row>
    <row r="5" spans="1:13" ht="30.75" customHeight="1" x14ac:dyDescent="0.35">
      <c r="A5" s="38">
        <v>4</v>
      </c>
      <c r="B5" s="16" t="s">
        <v>93</v>
      </c>
      <c r="C5" s="1" t="s">
        <v>94</v>
      </c>
      <c r="D5" s="23">
        <v>7326.63</v>
      </c>
      <c r="E5" s="30">
        <v>44561</v>
      </c>
      <c r="F5" s="3" t="s">
        <v>45</v>
      </c>
      <c r="G5" s="2">
        <v>44926</v>
      </c>
      <c r="H5" s="55" t="s">
        <v>97</v>
      </c>
      <c r="I5" s="4" t="s">
        <v>12</v>
      </c>
      <c r="J5" s="26" t="s">
        <v>85</v>
      </c>
      <c r="K5" s="61" t="s">
        <v>102</v>
      </c>
      <c r="L5" s="71" t="s">
        <v>116</v>
      </c>
      <c r="M5" s="4" t="s">
        <v>122</v>
      </c>
    </row>
    <row r="6" spans="1:13" ht="45" customHeight="1" thickBot="1" x14ac:dyDescent="0.4">
      <c r="A6" s="38">
        <v>5</v>
      </c>
      <c r="B6" s="16" t="s">
        <v>36</v>
      </c>
      <c r="C6" s="1" t="s">
        <v>62</v>
      </c>
      <c r="D6" s="19">
        <f>1107.13+1121.98</f>
        <v>2229.11</v>
      </c>
      <c r="E6" s="2">
        <v>42073</v>
      </c>
      <c r="F6" s="2">
        <v>42780</v>
      </c>
      <c r="G6" s="6">
        <v>44265</v>
      </c>
      <c r="H6" s="11" t="s">
        <v>9</v>
      </c>
      <c r="I6" s="4" t="s">
        <v>12</v>
      </c>
      <c r="J6" s="26" t="s">
        <v>86</v>
      </c>
      <c r="K6" s="61" t="s">
        <v>103</v>
      </c>
      <c r="L6" s="8" t="s">
        <v>123</v>
      </c>
      <c r="M6" s="4" t="s">
        <v>111</v>
      </c>
    </row>
    <row r="7" spans="1:13" ht="48" customHeight="1" x14ac:dyDescent="0.35">
      <c r="A7" s="45">
        <v>6</v>
      </c>
      <c r="B7" s="16" t="s">
        <v>36</v>
      </c>
      <c r="C7" s="1" t="s">
        <v>13</v>
      </c>
      <c r="D7" s="19">
        <v>2000</v>
      </c>
      <c r="E7" s="2">
        <v>42073</v>
      </c>
      <c r="F7" s="2">
        <v>42780</v>
      </c>
      <c r="G7" s="6">
        <v>44265</v>
      </c>
      <c r="H7" s="11" t="s">
        <v>9</v>
      </c>
      <c r="I7" s="4" t="s">
        <v>12</v>
      </c>
      <c r="J7" s="26" t="s">
        <v>85</v>
      </c>
      <c r="K7" s="61" t="s">
        <v>103</v>
      </c>
      <c r="L7" s="8" t="s">
        <v>123</v>
      </c>
      <c r="M7" s="4" t="s">
        <v>111</v>
      </c>
    </row>
    <row r="8" spans="1:13" ht="29" x14ac:dyDescent="0.35">
      <c r="A8" s="41">
        <v>7</v>
      </c>
      <c r="B8" s="58" t="s">
        <v>95</v>
      </c>
      <c r="C8" s="1" t="s">
        <v>96</v>
      </c>
      <c r="D8" s="23">
        <v>7653.36</v>
      </c>
      <c r="E8" s="30">
        <v>44593</v>
      </c>
      <c r="F8" s="3" t="s">
        <v>45</v>
      </c>
      <c r="G8" s="2">
        <v>44926</v>
      </c>
      <c r="H8" s="5" t="s">
        <v>97</v>
      </c>
      <c r="I8" s="4" t="s">
        <v>12</v>
      </c>
      <c r="J8" s="26" t="s">
        <v>85</v>
      </c>
      <c r="K8" s="63" t="s">
        <v>103</v>
      </c>
      <c r="L8" s="8" t="s">
        <v>124</v>
      </c>
      <c r="M8" s="4" t="s">
        <v>125</v>
      </c>
    </row>
    <row r="9" spans="1:13" ht="60" customHeight="1" x14ac:dyDescent="0.35">
      <c r="A9" s="41">
        <v>8</v>
      </c>
      <c r="B9" s="39" t="s">
        <v>64</v>
      </c>
      <c r="C9" s="20" t="s">
        <v>63</v>
      </c>
      <c r="D9" s="19">
        <v>1600</v>
      </c>
      <c r="E9" s="40">
        <v>41988</v>
      </c>
      <c r="F9" s="3" t="s">
        <v>39</v>
      </c>
      <c r="G9" s="6">
        <v>44545</v>
      </c>
      <c r="H9" s="4" t="s">
        <v>4</v>
      </c>
      <c r="I9" s="14" t="s">
        <v>19</v>
      </c>
      <c r="J9" s="26" t="s">
        <v>87</v>
      </c>
      <c r="K9" s="61" t="s">
        <v>103</v>
      </c>
      <c r="L9" s="8" t="s">
        <v>126</v>
      </c>
      <c r="M9" s="4" t="s">
        <v>111</v>
      </c>
    </row>
    <row r="10" spans="1:13" ht="46.5" customHeight="1" x14ac:dyDescent="0.35">
      <c r="A10" s="38">
        <v>9</v>
      </c>
      <c r="B10" s="16" t="s">
        <v>17</v>
      </c>
      <c r="C10" s="1" t="s">
        <v>42</v>
      </c>
      <c r="D10" s="19">
        <v>613.22</v>
      </c>
      <c r="E10" s="2">
        <v>42625</v>
      </c>
      <c r="F10" s="8" t="s">
        <v>38</v>
      </c>
      <c r="G10" s="6">
        <v>44451</v>
      </c>
      <c r="H10" s="3" t="s">
        <v>4</v>
      </c>
      <c r="I10" s="4" t="s">
        <v>12</v>
      </c>
      <c r="J10" s="26" t="s">
        <v>81</v>
      </c>
      <c r="K10" s="63"/>
      <c r="L10" s="8" t="s">
        <v>156</v>
      </c>
      <c r="M10" s="4" t="s">
        <v>121</v>
      </c>
    </row>
    <row r="11" spans="1:13" ht="58.5" thickBot="1" x14ac:dyDescent="0.4">
      <c r="A11" s="38">
        <v>10</v>
      </c>
      <c r="B11" s="16" t="s">
        <v>47</v>
      </c>
      <c r="C11" s="1" t="s">
        <v>46</v>
      </c>
      <c r="D11" s="29" t="s">
        <v>68</v>
      </c>
      <c r="E11" s="2">
        <v>38672</v>
      </c>
      <c r="F11" s="3" t="s">
        <v>45</v>
      </c>
      <c r="G11" s="32" t="s">
        <v>53</v>
      </c>
      <c r="H11" s="8" t="s">
        <v>55</v>
      </c>
      <c r="I11" s="8" t="s">
        <v>54</v>
      </c>
      <c r="J11" s="26" t="s">
        <v>86</v>
      </c>
      <c r="K11" s="63" t="s">
        <v>91</v>
      </c>
      <c r="L11" s="8" t="s">
        <v>127</v>
      </c>
      <c r="M11" s="4" t="s">
        <v>125</v>
      </c>
    </row>
    <row r="12" spans="1:13" ht="58" x14ac:dyDescent="0.35">
      <c r="A12" s="45">
        <v>11</v>
      </c>
      <c r="B12" s="16" t="s">
        <v>75</v>
      </c>
      <c r="C12" s="1" t="s">
        <v>76</v>
      </c>
      <c r="D12" s="23">
        <v>586.79999999999995</v>
      </c>
      <c r="E12" s="1"/>
      <c r="F12" s="3" t="s">
        <v>45</v>
      </c>
      <c r="G12" s="1" t="s">
        <v>67</v>
      </c>
      <c r="H12" s="1"/>
      <c r="I12" s="4" t="s">
        <v>12</v>
      </c>
      <c r="J12" s="26" t="s">
        <v>85</v>
      </c>
      <c r="K12" s="61" t="s">
        <v>91</v>
      </c>
      <c r="L12" s="8" t="s">
        <v>128</v>
      </c>
      <c r="M12" s="4" t="s">
        <v>121</v>
      </c>
    </row>
    <row r="13" spans="1:13" ht="45" customHeight="1" x14ac:dyDescent="0.35">
      <c r="A13" s="41">
        <v>12</v>
      </c>
      <c r="B13" s="39" t="s">
        <v>6</v>
      </c>
      <c r="C13" s="7" t="s">
        <v>7</v>
      </c>
      <c r="D13" s="19">
        <v>517.1</v>
      </c>
      <c r="E13" s="40">
        <v>40725</v>
      </c>
      <c r="F13" s="2">
        <v>44421</v>
      </c>
      <c r="G13" s="6">
        <v>44786</v>
      </c>
      <c r="H13" s="4" t="s">
        <v>4</v>
      </c>
      <c r="I13" s="12" t="s">
        <v>19</v>
      </c>
      <c r="J13" s="26" t="s">
        <v>85</v>
      </c>
      <c r="K13" s="61"/>
      <c r="L13" s="8" t="s">
        <v>157</v>
      </c>
      <c r="M13" s="4" t="s">
        <v>121</v>
      </c>
    </row>
    <row r="14" spans="1:13" ht="92.25" customHeight="1" x14ac:dyDescent="0.35">
      <c r="A14" s="41">
        <v>13</v>
      </c>
      <c r="B14" s="39" t="s">
        <v>20</v>
      </c>
      <c r="C14" s="20" t="s">
        <v>21</v>
      </c>
      <c r="D14" s="19">
        <v>2000</v>
      </c>
      <c r="E14" s="40">
        <v>43719</v>
      </c>
      <c r="F14" s="8" t="s">
        <v>38</v>
      </c>
      <c r="G14" s="6">
        <v>44450</v>
      </c>
      <c r="H14" s="4" t="s">
        <v>4</v>
      </c>
      <c r="I14" s="13" t="s">
        <v>22</v>
      </c>
      <c r="J14" s="26" t="s">
        <v>85</v>
      </c>
      <c r="K14" s="63" t="s">
        <v>91</v>
      </c>
      <c r="L14" s="8" t="s">
        <v>157</v>
      </c>
      <c r="M14" s="4" t="s">
        <v>121</v>
      </c>
    </row>
    <row r="15" spans="1:13" ht="43.5" x14ac:dyDescent="0.35">
      <c r="A15" s="38">
        <v>14</v>
      </c>
      <c r="B15" s="16" t="s">
        <v>65</v>
      </c>
      <c r="C15" s="1" t="s">
        <v>66</v>
      </c>
      <c r="D15" s="23">
        <v>11400</v>
      </c>
      <c r="E15" s="1"/>
      <c r="F15" s="3" t="s">
        <v>45</v>
      </c>
      <c r="G15" s="3" t="s">
        <v>67</v>
      </c>
      <c r="H15" s="1"/>
      <c r="I15" s="13" t="s">
        <v>16</v>
      </c>
      <c r="J15" s="26" t="s">
        <v>88</v>
      </c>
      <c r="K15" s="63" t="s">
        <v>105</v>
      </c>
      <c r="L15" s="191" t="s">
        <v>129</v>
      </c>
      <c r="M15" s="192"/>
    </row>
    <row r="16" spans="1:13" ht="44" thickBot="1" x14ac:dyDescent="0.4">
      <c r="A16" s="38">
        <v>15</v>
      </c>
      <c r="B16" s="17" t="s">
        <v>92</v>
      </c>
      <c r="C16" s="7" t="s">
        <v>14</v>
      </c>
      <c r="D16" s="19" t="s">
        <v>98</v>
      </c>
      <c r="E16" s="2">
        <v>40256</v>
      </c>
      <c r="F16" s="3" t="s">
        <v>39</v>
      </c>
      <c r="G16" s="6" t="s">
        <v>44</v>
      </c>
      <c r="H16" s="7" t="s">
        <v>15</v>
      </c>
      <c r="I16" s="13" t="s">
        <v>16</v>
      </c>
      <c r="J16" s="26" t="s">
        <v>85</v>
      </c>
      <c r="K16" s="64" t="s">
        <v>4</v>
      </c>
      <c r="L16" s="8" t="s">
        <v>130</v>
      </c>
      <c r="M16" s="4" t="s">
        <v>120</v>
      </c>
    </row>
    <row r="17" spans="1:13" ht="43.5" x14ac:dyDescent="0.35">
      <c r="A17" s="45">
        <v>16</v>
      </c>
      <c r="B17" s="17" t="s">
        <v>40</v>
      </c>
      <c r="C17" s="7" t="s">
        <v>18</v>
      </c>
      <c r="D17" s="19" t="s">
        <v>77</v>
      </c>
      <c r="E17" s="2">
        <v>39287</v>
      </c>
      <c r="F17" s="3" t="s">
        <v>39</v>
      </c>
      <c r="G17" s="6" t="s">
        <v>41</v>
      </c>
      <c r="H17" s="4" t="s">
        <v>4</v>
      </c>
      <c r="I17" s="13" t="s">
        <v>16</v>
      </c>
      <c r="J17" s="26" t="s">
        <v>85</v>
      </c>
      <c r="K17" s="65" t="s">
        <v>4</v>
      </c>
      <c r="L17" s="8" t="s">
        <v>157</v>
      </c>
      <c r="M17" s="4"/>
    </row>
    <row r="18" spans="1:13" ht="34.5" customHeight="1" x14ac:dyDescent="0.35">
      <c r="A18" s="41">
        <v>17</v>
      </c>
      <c r="B18" s="17" t="s">
        <v>43</v>
      </c>
      <c r="C18" s="1" t="s">
        <v>30</v>
      </c>
      <c r="D18" s="19">
        <v>783.2</v>
      </c>
      <c r="E18" s="2">
        <v>42157</v>
      </c>
      <c r="F18" s="3" t="s">
        <v>38</v>
      </c>
      <c r="G18" s="46" t="s">
        <v>44</v>
      </c>
      <c r="H18" s="7" t="s">
        <v>31</v>
      </c>
      <c r="I18" s="13" t="s">
        <v>16</v>
      </c>
      <c r="J18" s="26" t="s">
        <v>85</v>
      </c>
      <c r="K18" s="64" t="s">
        <v>4</v>
      </c>
      <c r="L18" s="8" t="s">
        <v>157</v>
      </c>
      <c r="M18" s="4" t="s">
        <v>121</v>
      </c>
    </row>
    <row r="19" spans="1:13" ht="80.25" customHeight="1" x14ac:dyDescent="0.35">
      <c r="A19" s="41">
        <v>18</v>
      </c>
      <c r="B19" s="16" t="s">
        <v>28</v>
      </c>
      <c r="C19" s="1" t="s">
        <v>27</v>
      </c>
      <c r="D19" s="29" t="s">
        <v>77</v>
      </c>
      <c r="E19" s="2">
        <v>38579</v>
      </c>
      <c r="F19" s="3" t="s">
        <v>45</v>
      </c>
      <c r="G19" s="6">
        <v>44423</v>
      </c>
      <c r="H19" s="4" t="s">
        <v>4</v>
      </c>
      <c r="I19" s="4" t="s">
        <v>12</v>
      </c>
      <c r="J19" s="26" t="s">
        <v>85</v>
      </c>
      <c r="K19" s="64" t="s">
        <v>4</v>
      </c>
      <c r="L19" s="8" t="s">
        <v>158</v>
      </c>
      <c r="M19" s="4" t="s">
        <v>120</v>
      </c>
    </row>
    <row r="20" spans="1:13" ht="77.25" customHeight="1" x14ac:dyDescent="0.35">
      <c r="A20" s="38">
        <v>19</v>
      </c>
      <c r="B20" s="42" t="s">
        <v>2</v>
      </c>
      <c r="C20" s="34" t="s">
        <v>49</v>
      </c>
      <c r="D20" s="31">
        <v>2000</v>
      </c>
      <c r="E20" s="43">
        <v>42978</v>
      </c>
      <c r="F20" s="21">
        <v>43795</v>
      </c>
      <c r="G20" s="47">
        <v>44525</v>
      </c>
      <c r="H20" s="25" t="s">
        <v>4</v>
      </c>
      <c r="I20" s="56" t="s">
        <v>29</v>
      </c>
      <c r="J20" s="37" t="s">
        <v>81</v>
      </c>
      <c r="K20" s="66" t="s">
        <v>131</v>
      </c>
      <c r="L20" s="8" t="s">
        <v>132</v>
      </c>
      <c r="M20" s="4" t="s">
        <v>111</v>
      </c>
    </row>
    <row r="21" spans="1:13" ht="63.75" customHeight="1" thickBot="1" x14ac:dyDescent="0.4">
      <c r="A21" s="38">
        <v>20</v>
      </c>
      <c r="B21" s="39" t="s">
        <v>8</v>
      </c>
      <c r="C21" s="20" t="s">
        <v>50</v>
      </c>
      <c r="D21" s="19">
        <v>10500</v>
      </c>
      <c r="E21" s="40">
        <v>38855</v>
      </c>
      <c r="F21" s="51" t="s">
        <v>32</v>
      </c>
      <c r="G21" s="10">
        <v>44712</v>
      </c>
      <c r="H21" s="11" t="s">
        <v>5</v>
      </c>
      <c r="I21" s="4" t="s">
        <v>12</v>
      </c>
      <c r="J21" s="26" t="s">
        <v>81</v>
      </c>
      <c r="K21" s="66" t="s">
        <v>131</v>
      </c>
      <c r="L21" s="8" t="s">
        <v>138</v>
      </c>
      <c r="M21" s="4" t="s">
        <v>125</v>
      </c>
    </row>
    <row r="22" spans="1:13" ht="355.5" customHeight="1" x14ac:dyDescent="0.35">
      <c r="A22" s="45">
        <v>21</v>
      </c>
      <c r="B22" s="16" t="s">
        <v>71</v>
      </c>
      <c r="C22" s="5" t="s">
        <v>33</v>
      </c>
      <c r="D22" s="24" t="s">
        <v>72</v>
      </c>
      <c r="E22" s="2">
        <v>44115</v>
      </c>
      <c r="F22" s="52" t="s">
        <v>38</v>
      </c>
      <c r="G22" s="6">
        <v>44480</v>
      </c>
      <c r="H22" s="7" t="s">
        <v>34</v>
      </c>
      <c r="I22" s="14" t="s">
        <v>19</v>
      </c>
      <c r="J22" s="26" t="s">
        <v>85</v>
      </c>
      <c r="K22" s="67" t="s">
        <v>107</v>
      </c>
      <c r="L22" s="8" t="s">
        <v>159</v>
      </c>
      <c r="M22" s="4" t="s">
        <v>121</v>
      </c>
    </row>
    <row r="23" spans="1:13" ht="30.75" customHeight="1" x14ac:dyDescent="0.35">
      <c r="A23" s="41">
        <v>22</v>
      </c>
      <c r="B23" s="39" t="s">
        <v>52</v>
      </c>
      <c r="C23" s="7" t="s">
        <v>56</v>
      </c>
      <c r="D23" s="19">
        <v>1600</v>
      </c>
      <c r="E23" s="40">
        <v>39545</v>
      </c>
      <c r="F23" s="51" t="s">
        <v>39</v>
      </c>
      <c r="G23" s="6" t="s">
        <v>58</v>
      </c>
      <c r="H23" s="4" t="s">
        <v>4</v>
      </c>
      <c r="I23" s="4" t="s">
        <v>12</v>
      </c>
      <c r="J23" s="26" t="s">
        <v>82</v>
      </c>
      <c r="K23" s="67" t="s">
        <v>106</v>
      </c>
      <c r="L23" s="191" t="s">
        <v>4</v>
      </c>
      <c r="M23" s="192"/>
    </row>
    <row r="24" spans="1:13" ht="67.5" customHeight="1" thickBot="1" x14ac:dyDescent="0.4">
      <c r="A24" s="41">
        <v>23</v>
      </c>
      <c r="B24" s="39" t="s">
        <v>37</v>
      </c>
      <c r="C24" s="20" t="s">
        <v>69</v>
      </c>
      <c r="D24" s="24" t="s">
        <v>70</v>
      </c>
      <c r="E24" s="40">
        <v>39105</v>
      </c>
      <c r="F24" s="22" t="s">
        <v>38</v>
      </c>
      <c r="G24" s="6">
        <v>44219</v>
      </c>
      <c r="H24" s="4" t="s">
        <v>4</v>
      </c>
      <c r="I24" s="5" t="s">
        <v>29</v>
      </c>
      <c r="J24" s="26" t="s">
        <v>86</v>
      </c>
      <c r="K24" s="68" t="s">
        <v>106</v>
      </c>
      <c r="L24" s="8" t="s">
        <v>133</v>
      </c>
      <c r="M24" s="4" t="s">
        <v>121</v>
      </c>
    </row>
    <row r="25" spans="1:13" ht="43.5" customHeight="1" x14ac:dyDescent="0.35">
      <c r="A25" s="38">
        <v>24</v>
      </c>
      <c r="B25" s="42" t="s">
        <v>26</v>
      </c>
      <c r="C25" s="34" t="s">
        <v>23</v>
      </c>
      <c r="D25" s="31">
        <v>699.41</v>
      </c>
      <c r="E25" s="43">
        <v>41789</v>
      </c>
      <c r="F25" s="22" t="s">
        <v>38</v>
      </c>
      <c r="G25" s="47">
        <v>44346</v>
      </c>
      <c r="H25" s="34" t="s">
        <v>25</v>
      </c>
      <c r="I25" s="36" t="s">
        <v>24</v>
      </c>
      <c r="J25" s="26" t="s">
        <v>86</v>
      </c>
      <c r="K25" s="67" t="s">
        <v>106</v>
      </c>
      <c r="L25" s="8" t="s">
        <v>133</v>
      </c>
      <c r="M25" s="4" t="s">
        <v>121</v>
      </c>
    </row>
    <row r="26" spans="1:13" ht="36.75" customHeight="1" x14ac:dyDescent="0.35">
      <c r="A26" s="38">
        <v>25</v>
      </c>
      <c r="B26" s="42" t="s">
        <v>78</v>
      </c>
      <c r="C26" s="34" t="s">
        <v>79</v>
      </c>
      <c r="D26" s="72">
        <v>133765</v>
      </c>
      <c r="E26" s="73">
        <v>44496</v>
      </c>
      <c r="F26" s="22" t="s">
        <v>45</v>
      </c>
      <c r="G26" s="74" t="s">
        <v>90</v>
      </c>
      <c r="H26" s="22" t="s">
        <v>4</v>
      </c>
      <c r="I26" s="22" t="s">
        <v>44</v>
      </c>
      <c r="J26" s="75" t="s">
        <v>89</v>
      </c>
      <c r="K26" s="76" t="s">
        <v>101</v>
      </c>
      <c r="L26" s="52" t="s">
        <v>172</v>
      </c>
      <c r="M26" s="25" t="s">
        <v>134</v>
      </c>
    </row>
    <row r="27" spans="1:13" ht="102" customHeight="1" x14ac:dyDescent="0.35">
      <c r="A27" s="38">
        <v>26</v>
      </c>
      <c r="B27" s="85" t="s">
        <v>108</v>
      </c>
      <c r="C27" s="7" t="s">
        <v>109</v>
      </c>
      <c r="D27" s="44"/>
      <c r="E27" s="86"/>
      <c r="F27" s="3"/>
      <c r="G27" s="70"/>
      <c r="H27" s="3"/>
      <c r="I27" s="3"/>
      <c r="J27" s="87"/>
      <c r="K27" s="67" t="s">
        <v>107</v>
      </c>
      <c r="L27" s="8" t="s">
        <v>160</v>
      </c>
      <c r="M27" s="4" t="s">
        <v>135</v>
      </c>
    </row>
    <row r="28" spans="1:13" ht="70.5" customHeight="1" x14ac:dyDescent="0.35">
      <c r="A28" s="38">
        <v>27</v>
      </c>
      <c r="B28" s="85" t="s">
        <v>117</v>
      </c>
      <c r="C28" s="7"/>
      <c r="D28" s="44"/>
      <c r="E28" s="86"/>
      <c r="F28" s="3"/>
      <c r="G28" s="70"/>
      <c r="H28" s="3"/>
      <c r="I28" s="3"/>
      <c r="J28" s="87"/>
      <c r="K28" s="67"/>
      <c r="L28" s="8" t="s">
        <v>161</v>
      </c>
      <c r="M28" s="4" t="s">
        <v>121</v>
      </c>
    </row>
    <row r="29" spans="1:13" ht="57.75" customHeight="1" x14ac:dyDescent="0.35">
      <c r="A29" s="38">
        <v>28</v>
      </c>
      <c r="B29" s="85" t="s">
        <v>136</v>
      </c>
      <c r="C29" s="7"/>
      <c r="D29" s="44"/>
      <c r="E29" s="86"/>
      <c r="F29" s="3"/>
      <c r="G29" s="70"/>
      <c r="H29" s="3"/>
      <c r="I29" s="3"/>
      <c r="J29" s="87"/>
      <c r="K29" s="67"/>
      <c r="L29" s="8" t="s">
        <v>173</v>
      </c>
      <c r="M29" s="4" t="s">
        <v>139</v>
      </c>
    </row>
    <row r="30" spans="1:13" ht="48.65" customHeight="1" thickBot="1" x14ac:dyDescent="0.4">
      <c r="A30" s="38">
        <v>29</v>
      </c>
      <c r="B30" s="77" t="s">
        <v>118</v>
      </c>
      <c r="C30" s="78"/>
      <c r="D30" s="79"/>
      <c r="E30" s="80"/>
      <c r="F30" s="81"/>
      <c r="G30" s="82"/>
      <c r="H30" s="81"/>
      <c r="I30" s="81"/>
      <c r="J30" s="83"/>
      <c r="K30" s="68"/>
      <c r="L30" s="88" t="s">
        <v>174</v>
      </c>
      <c r="M30" s="4" t="s">
        <v>139</v>
      </c>
    </row>
    <row r="31" spans="1:13" ht="60.75" customHeight="1" thickBot="1" x14ac:dyDescent="0.4">
      <c r="A31" s="38">
        <v>30</v>
      </c>
      <c r="B31" s="77" t="s">
        <v>137</v>
      </c>
      <c r="C31" s="78"/>
      <c r="D31" s="79"/>
      <c r="E31" s="80"/>
      <c r="F31" s="81"/>
      <c r="G31" s="82"/>
      <c r="H31" s="81"/>
      <c r="I31" s="81"/>
      <c r="J31" s="83"/>
      <c r="K31" s="68"/>
      <c r="L31" s="88" t="s">
        <v>154</v>
      </c>
      <c r="M31" s="84" t="s">
        <v>125</v>
      </c>
    </row>
    <row r="32" spans="1:13" ht="60.75" customHeight="1" thickBot="1" x14ac:dyDescent="0.4">
      <c r="A32" s="38">
        <v>31</v>
      </c>
      <c r="B32" s="77" t="s">
        <v>140</v>
      </c>
      <c r="C32" s="78"/>
      <c r="D32" s="79"/>
      <c r="E32" s="80"/>
      <c r="F32" s="81"/>
      <c r="G32" s="82"/>
      <c r="H32" s="81"/>
      <c r="I32" s="81"/>
      <c r="J32" s="83"/>
      <c r="K32" s="68"/>
      <c r="L32" s="88" t="s">
        <v>143</v>
      </c>
      <c r="M32" s="84" t="s">
        <v>141</v>
      </c>
    </row>
    <row r="33" spans="1:13" ht="60.75" customHeight="1" thickBot="1" x14ac:dyDescent="0.4">
      <c r="A33" s="38">
        <v>31</v>
      </c>
      <c r="B33" s="89" t="s">
        <v>142</v>
      </c>
      <c r="C33" s="90"/>
      <c r="D33" s="79"/>
      <c r="E33" s="80"/>
      <c r="F33" s="81"/>
      <c r="G33" s="82"/>
      <c r="H33" s="81"/>
      <c r="I33" s="81"/>
      <c r="J33" s="83"/>
      <c r="K33" s="68"/>
      <c r="L33" s="88" t="s">
        <v>162</v>
      </c>
      <c r="M33" s="84" t="s">
        <v>144</v>
      </c>
    </row>
    <row r="34" spans="1:13" ht="60.75" customHeight="1" thickBot="1" x14ac:dyDescent="0.4">
      <c r="A34" s="38">
        <v>32</v>
      </c>
      <c r="B34" s="89" t="s">
        <v>145</v>
      </c>
      <c r="C34" s="90" t="s">
        <v>146</v>
      </c>
      <c r="D34" s="79">
        <v>63679.82</v>
      </c>
      <c r="E34" s="80">
        <v>44683</v>
      </c>
      <c r="F34" s="81"/>
      <c r="G34" s="82"/>
      <c r="H34" s="81"/>
      <c r="I34" s="81"/>
      <c r="J34" s="83"/>
      <c r="K34" s="68"/>
      <c r="L34" s="88" t="s">
        <v>163</v>
      </c>
      <c r="M34" s="84" t="s">
        <v>125</v>
      </c>
    </row>
    <row r="35" spans="1:13" ht="60.75" customHeight="1" thickBot="1" x14ac:dyDescent="0.4">
      <c r="A35" s="38">
        <v>33</v>
      </c>
      <c r="B35" s="89" t="s">
        <v>145</v>
      </c>
      <c r="C35" s="90" t="s">
        <v>147</v>
      </c>
      <c r="D35" s="79">
        <v>31530.13</v>
      </c>
      <c r="E35" s="80"/>
      <c r="F35" s="81"/>
      <c r="G35" s="82"/>
      <c r="H35" s="81"/>
      <c r="I35" s="81"/>
      <c r="J35" s="83"/>
      <c r="K35" s="68"/>
      <c r="L35" s="88" t="s">
        <v>149</v>
      </c>
      <c r="M35" s="84" t="s">
        <v>148</v>
      </c>
    </row>
    <row r="36" spans="1:13" ht="60.75" customHeight="1" thickBot="1" x14ac:dyDescent="0.4">
      <c r="A36" s="38">
        <v>34</v>
      </c>
      <c r="B36" s="193" t="s">
        <v>150</v>
      </c>
      <c r="C36" s="194"/>
      <c r="D36" s="79"/>
      <c r="E36" s="80"/>
      <c r="F36" s="81"/>
      <c r="G36" s="82"/>
      <c r="H36" s="81"/>
      <c r="I36" s="81"/>
      <c r="J36" s="83"/>
      <c r="K36" s="68"/>
      <c r="L36" s="88" t="s">
        <v>151</v>
      </c>
      <c r="M36" s="84" t="s">
        <v>152</v>
      </c>
    </row>
    <row r="37" spans="1:13" ht="60.75" customHeight="1" x14ac:dyDescent="0.35">
      <c r="A37" s="91">
        <v>35</v>
      </c>
      <c r="B37" s="92" t="s">
        <v>155</v>
      </c>
      <c r="C37" s="93" t="s">
        <v>153</v>
      </c>
      <c r="D37" s="94"/>
      <c r="E37" s="95"/>
      <c r="F37" s="96"/>
      <c r="G37" s="97"/>
      <c r="H37" s="96"/>
      <c r="I37" s="96"/>
      <c r="J37" s="98"/>
      <c r="K37" s="76"/>
      <c r="L37" s="99" t="s">
        <v>164</v>
      </c>
      <c r="M37" s="100" t="s">
        <v>121</v>
      </c>
    </row>
    <row r="38" spans="1:13" ht="29" x14ac:dyDescent="0.35">
      <c r="A38" s="4">
        <v>36</v>
      </c>
      <c r="B38" s="101" t="s">
        <v>165</v>
      </c>
      <c r="C38" s="1"/>
      <c r="D38" s="1"/>
      <c r="E38" s="1"/>
      <c r="F38" s="1"/>
      <c r="G38" s="1"/>
      <c r="H38" s="1"/>
      <c r="I38" s="1"/>
      <c r="J38" s="1"/>
      <c r="K38" s="5" t="s">
        <v>166</v>
      </c>
      <c r="L38" s="4"/>
      <c r="M38" s="4" t="s">
        <v>167</v>
      </c>
    </row>
    <row r="39" spans="1:13" ht="58" x14ac:dyDescent="0.35">
      <c r="A39" s="41">
        <v>37</v>
      </c>
      <c r="B39" s="85" t="s">
        <v>168</v>
      </c>
      <c r="C39" s="7" t="s">
        <v>169</v>
      </c>
      <c r="D39" s="44" t="s">
        <v>170</v>
      </c>
      <c r="E39" s="86"/>
      <c r="F39" s="3" t="s">
        <v>45</v>
      </c>
      <c r="G39" s="70" t="s">
        <v>90</v>
      </c>
      <c r="H39" s="3" t="s">
        <v>4</v>
      </c>
      <c r="I39" s="3" t="s">
        <v>44</v>
      </c>
      <c r="J39" s="87" t="s">
        <v>89</v>
      </c>
      <c r="K39" s="67" t="s">
        <v>101</v>
      </c>
      <c r="L39" s="8" t="s">
        <v>171</v>
      </c>
      <c r="M39" s="4" t="s">
        <v>134</v>
      </c>
    </row>
  </sheetData>
  <autoFilter ref="A1:M39" xr:uid="{E79BC31E-56AD-409F-A1C8-8C46E1383D9A}"/>
  <sortState xmlns:xlrd2="http://schemas.microsoft.com/office/spreadsheetml/2017/richdata2" ref="A2:K26">
    <sortCondition descending="1" ref="K2:K26"/>
  </sortState>
  <mergeCells count="3">
    <mergeCell ref="L15:M15"/>
    <mergeCell ref="L23:M23"/>
    <mergeCell ref="B36:C36"/>
  </mergeCells>
  <pageMargins left="0.511811024" right="0.511811024" top="0.78740157499999996" bottom="0.78740157499999996" header="0.31496062000000002" footer="0.31496062000000002"/>
  <pageSetup paperSize="9" scale="64" orientation="portrait" r:id="rId1"/>
  <headerFooter>
    <oddFooter>&amp;C&amp;1#&amp;"Arial Black"&amp;11&amp;K737373PÚBLICA</oddFooter>
  </headerFooter>
  <colBreaks count="1" manualBreakCount="1">
    <brk id="1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fa231-24b8-419c-bfa0-dc89a1356f44" xsi:nil="true"/>
    <lcf76f155ced4ddcb4097134ff3c332f xmlns="9481d958-7f81-4eea-90fc-d45d8023676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BD2BC35006A49BC86066ECC2504EB" ma:contentTypeVersion="14" ma:contentTypeDescription="Crie um novo documento." ma:contentTypeScope="" ma:versionID="ce0d68f86e51972ded58dae19d551544">
  <xsd:schema xmlns:xsd="http://www.w3.org/2001/XMLSchema" xmlns:xs="http://www.w3.org/2001/XMLSchema" xmlns:p="http://schemas.microsoft.com/office/2006/metadata/properties" xmlns:ns2="9481d958-7f81-4eea-90fc-d45d80236762" xmlns:ns3="ce2fa231-24b8-419c-bfa0-dc89a1356f44" targetNamespace="http://schemas.microsoft.com/office/2006/metadata/properties" ma:root="true" ma:fieldsID="9fcc334313f7e05bb92967444b07b85d" ns2:_="" ns3:_="">
    <xsd:import namespace="9481d958-7f81-4eea-90fc-d45d80236762"/>
    <xsd:import namespace="ce2fa231-24b8-419c-bfa0-dc89a1356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d958-7f81-4eea-90fc-d45d80236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fa231-24b8-419c-bfa0-dc89a1356f4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bb1d337-de65-4b68-bfc9-9400c5ebceba}" ma:internalName="TaxCatchAll" ma:showField="CatchAllData" ma:web="ce2fa231-24b8-419c-bfa0-dc89a1356f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187DA-3C04-430C-BF53-479CD04A4F51}">
  <ds:schemaRefs>
    <ds:schemaRef ds:uri="http://schemas.microsoft.com/office/2006/metadata/properties"/>
    <ds:schemaRef ds:uri="http://schemas.microsoft.com/office/infopath/2007/PartnerControls"/>
    <ds:schemaRef ds:uri="49bff3dd-fdca-40a0-aad3-298eeed40f07"/>
    <ds:schemaRef ds:uri="66b9489f-635a-4936-920d-346d0495945d"/>
    <ds:schemaRef ds:uri="ce2fa231-24b8-419c-bfa0-dc89a1356f44"/>
    <ds:schemaRef ds:uri="9481d958-7f81-4eea-90fc-d45d80236762"/>
  </ds:schemaRefs>
</ds:datastoreItem>
</file>

<file path=customXml/itemProps2.xml><?xml version="1.0" encoding="utf-8"?>
<ds:datastoreItem xmlns:ds="http://schemas.openxmlformats.org/officeDocument/2006/customXml" ds:itemID="{D2706069-01E7-4DD4-B29C-91BDA81D4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3C1A82-169A-48C2-8FF0-6B85F6B20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d958-7f81-4eea-90fc-d45d80236762"/>
    <ds:schemaRef ds:uri="ce2fa231-24b8-419c-bfa0-dc89a1356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publicada</vt:lpstr>
      <vt:lpstr>13.05.2022</vt:lpstr>
      <vt:lpstr>27.04.2022</vt:lpstr>
      <vt:lpstr>'13.05.2022'!Area_de_impressao</vt:lpstr>
      <vt:lpstr>'27.04.2022'!Area_de_impressao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Edgard Guilherme Gomes Bastos</dc:creator>
  <cp:lastModifiedBy>Julio Cesar Leal Cara</cp:lastModifiedBy>
  <cp:lastPrinted>2022-11-11T11:30:13Z</cp:lastPrinted>
  <dcterms:created xsi:type="dcterms:W3CDTF">2021-12-14T18:33:24Z</dcterms:created>
  <dcterms:modified xsi:type="dcterms:W3CDTF">2023-12-29T17:03:56Z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0x010100047BD2BC35006A49BC86066ECC2504EB</vt:lpwstr>
  </property>
  <property fmtid="{D5CDD505-2E9C-101B-9397-08002B2CF9AE}" pid="3" name="MSIP_Label_140b9f7d-8e3a-482f-9702-4b7ffc40985a_Enabled">
    <vt:lpwstr>true</vt:lpwstr>
  </property>
  <property fmtid="{D5CDD505-2E9C-101B-9397-08002B2CF9AE}" pid="4" name="MSIP_Label_140b9f7d-8e3a-482f-9702-4b7ffc40985a_SetDate">
    <vt:lpwstr>2022-10-21T15:34:11Z</vt:lpwstr>
  </property>
  <property fmtid="{D5CDD505-2E9C-101B-9397-08002B2CF9AE}" pid="5" name="MSIP_Label_140b9f7d-8e3a-482f-9702-4b7ffc40985a_Method">
    <vt:lpwstr>Privileged</vt:lpwstr>
  </property>
  <property fmtid="{D5CDD505-2E9C-101B-9397-08002B2CF9AE}" pid="6" name="MSIP_Label_140b9f7d-8e3a-482f-9702-4b7ffc40985a_Name">
    <vt:lpwstr>Pública</vt:lpwstr>
  </property>
  <property fmtid="{D5CDD505-2E9C-101B-9397-08002B2CF9AE}" pid="7" name="MSIP_Label_140b9f7d-8e3a-482f-9702-4b7ffc40985a_SiteId">
    <vt:lpwstr>5b6f6241-9a57-4be4-8e50-1dfa72e79a57</vt:lpwstr>
  </property>
  <property fmtid="{D5CDD505-2E9C-101B-9397-08002B2CF9AE}" pid="8" name="MSIP_Label_140b9f7d-8e3a-482f-9702-4b7ffc40985a_ActionId">
    <vt:lpwstr>eb53e988-4048-40ce-88f9-46d1595ad189</vt:lpwstr>
  </property>
  <property fmtid="{D5CDD505-2E9C-101B-9397-08002B2CF9AE}" pid="9" name="MSIP_Label_140b9f7d-8e3a-482f-9702-4b7ffc40985a_ContentBits">
    <vt:lpwstr>2</vt:lpwstr>
  </property>
  <property fmtid="{D5CDD505-2E9C-101B-9397-08002B2CF9AE}" pid="10" name="MediaServiceImageTags">
    <vt:lpwstr/>
  </property>
  <property fmtid="{D5CDD505-2E9C-101B-9397-08002B2CF9AE}" pid="11" name="Order">
    <vt:r8>8650000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  <property fmtid="{D5CDD505-2E9C-101B-9397-08002B2CF9AE}" pid="18" name="_SourceUrl">
    <vt:lpwstr/>
  </property>
  <property fmtid="{D5CDD505-2E9C-101B-9397-08002B2CF9AE}" pid="19" name="_SharedFileIndex">
    <vt:lpwstr/>
  </property>
</Properties>
</file>